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8" windowWidth="24672" windowHeight="10260"/>
  </bookViews>
  <sheets>
    <sheet name="Electricity price" sheetId="1" r:id="rId1"/>
  </sheets>
  <externalReferences>
    <externalReference r:id="rId2"/>
  </externalReferences>
  <definedNames>
    <definedName name="_xlnm.Print_Area" localSheetId="0">'Electricity price'!$E$50:$T$75</definedName>
  </definedNames>
  <calcPr calcId="145621" iterate="1"/>
</workbook>
</file>

<file path=xl/calcChain.xml><?xml version="1.0" encoding="utf-8"?>
<calcChain xmlns="http://schemas.openxmlformats.org/spreadsheetml/2006/main">
  <c r="F2" i="1" l="1"/>
  <c r="V3" i="1" s="1"/>
  <c r="U2" i="1"/>
  <c r="W2" i="1"/>
  <c r="X2" i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E3" i="1"/>
  <c r="F3" i="1"/>
  <c r="W3" i="1" s="1"/>
  <c r="U3" i="1"/>
  <c r="E4" i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F4" i="1"/>
  <c r="X3" i="1" s="1"/>
  <c r="Z4" i="1"/>
  <c r="AA4" i="1"/>
  <c r="AB4" i="1"/>
  <c r="AC4" i="1"/>
  <c r="AD4" i="1"/>
  <c r="AE4" i="1"/>
  <c r="AF4" i="1"/>
  <c r="AG4" i="1"/>
  <c r="AH4" i="1"/>
  <c r="AI4" i="1"/>
  <c r="F5" i="1"/>
  <c r="Y3" i="1" s="1"/>
  <c r="F6" i="1"/>
  <c r="Z3" i="1" s="1"/>
  <c r="F7" i="1"/>
  <c r="AA3" i="1" s="1"/>
  <c r="F8" i="1"/>
  <c r="AB3" i="1" s="1"/>
  <c r="F9" i="1"/>
  <c r="AC3" i="1" s="1"/>
  <c r="F10" i="1"/>
  <c r="AD3" i="1" s="1"/>
  <c r="F11" i="1"/>
  <c r="AE3" i="1" s="1"/>
  <c r="F12" i="1"/>
  <c r="AF3" i="1" s="1"/>
  <c r="F13" i="1"/>
  <c r="AG3" i="1" s="1"/>
  <c r="F14" i="1"/>
  <c r="AH3" i="1" s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2" i="1"/>
  <c r="G52" i="1"/>
  <c r="D53" i="1"/>
  <c r="G53" i="1"/>
  <c r="D54" i="1"/>
  <c r="G54" i="1"/>
  <c r="D55" i="1"/>
  <c r="G55" i="1"/>
  <c r="D56" i="1"/>
  <c r="G56" i="1"/>
  <c r="D57" i="1"/>
  <c r="G57" i="1"/>
  <c r="D58" i="1"/>
  <c r="G58" i="1"/>
  <c r="D59" i="1"/>
  <c r="G59" i="1"/>
  <c r="D60" i="1"/>
  <c r="G60" i="1"/>
  <c r="D61" i="1"/>
  <c r="G61" i="1"/>
  <c r="C55" i="1" s="1"/>
  <c r="D62" i="1"/>
  <c r="G62" i="1"/>
  <c r="D63" i="1"/>
  <c r="G63" i="1"/>
  <c r="D64" i="1"/>
  <c r="G64" i="1"/>
  <c r="D65" i="1"/>
  <c r="G65" i="1"/>
  <c r="D66" i="1"/>
  <c r="G66" i="1"/>
  <c r="D67" i="1"/>
  <c r="G67" i="1"/>
  <c r="D68" i="1"/>
  <c r="G68" i="1"/>
  <c r="D69" i="1"/>
  <c r="G69" i="1"/>
  <c r="D70" i="1"/>
  <c r="G70" i="1"/>
  <c r="D71" i="1"/>
  <c r="G71" i="1"/>
  <c r="D72" i="1"/>
  <c r="G72" i="1"/>
  <c r="D73" i="1"/>
  <c r="G73" i="1"/>
  <c r="C59" i="1" s="1"/>
  <c r="D74" i="1"/>
  <c r="G74" i="1"/>
  <c r="D75" i="1"/>
  <c r="G75" i="1"/>
  <c r="D76" i="1"/>
  <c r="G76" i="1"/>
  <c r="D77" i="1"/>
  <c r="G77" i="1"/>
  <c r="D78" i="1"/>
  <c r="G78" i="1"/>
  <c r="D79" i="1"/>
  <c r="G79" i="1"/>
  <c r="G80" i="1"/>
  <c r="G81" i="1"/>
  <c r="G82" i="1"/>
  <c r="G83" i="1"/>
  <c r="G84" i="1"/>
  <c r="G85" i="1"/>
  <c r="G86" i="1"/>
  <c r="G87" i="1"/>
  <c r="G88" i="1"/>
  <c r="C64" i="1" s="1"/>
  <c r="G89" i="1"/>
  <c r="G90" i="1"/>
  <c r="G91" i="1"/>
  <c r="G92" i="1"/>
  <c r="G93" i="1"/>
  <c r="G94" i="1"/>
  <c r="G95" i="1"/>
  <c r="G96" i="1"/>
  <c r="G97" i="1"/>
  <c r="G98" i="1"/>
  <c r="G99" i="1"/>
  <c r="G100" i="1"/>
  <c r="C68" i="1" s="1"/>
  <c r="T100" i="1"/>
  <c r="G101" i="1"/>
  <c r="T101" i="1"/>
  <c r="G102" i="1"/>
  <c r="T102" i="1"/>
  <c r="G103" i="1"/>
  <c r="T103" i="1"/>
  <c r="G104" i="1"/>
  <c r="T104" i="1"/>
  <c r="G105" i="1"/>
  <c r="T105" i="1"/>
  <c r="G106" i="1"/>
  <c r="T106" i="1"/>
  <c r="G107" i="1"/>
  <c r="T107" i="1"/>
  <c r="G108" i="1"/>
  <c r="T108" i="1"/>
  <c r="G109" i="1"/>
  <c r="T109" i="1"/>
  <c r="G110" i="1"/>
  <c r="T110" i="1"/>
  <c r="G111" i="1"/>
  <c r="T111" i="1"/>
  <c r="G112" i="1"/>
  <c r="C72" i="1" s="1"/>
  <c r="T112" i="1"/>
  <c r="G113" i="1"/>
  <c r="T113" i="1"/>
  <c r="G114" i="1"/>
  <c r="T114" i="1"/>
  <c r="G115" i="1"/>
  <c r="T115" i="1"/>
  <c r="G116" i="1"/>
  <c r="T116" i="1"/>
  <c r="G117" i="1"/>
  <c r="T117" i="1"/>
  <c r="G118" i="1"/>
  <c r="T118" i="1"/>
  <c r="G119" i="1"/>
  <c r="T119" i="1"/>
  <c r="G120" i="1"/>
  <c r="T120" i="1"/>
  <c r="G121" i="1"/>
  <c r="T121" i="1"/>
  <c r="G122" i="1"/>
  <c r="T122" i="1"/>
  <c r="G123" i="1"/>
  <c r="T123" i="1"/>
  <c r="G124" i="1"/>
  <c r="T124" i="1"/>
  <c r="G125" i="1"/>
  <c r="T125" i="1"/>
  <c r="G126" i="1"/>
  <c r="T126" i="1"/>
  <c r="G127" i="1"/>
  <c r="T127" i="1"/>
  <c r="G128" i="1"/>
  <c r="T128" i="1"/>
  <c r="G129" i="1"/>
  <c r="T129" i="1"/>
  <c r="G130" i="1"/>
  <c r="T130" i="1"/>
  <c r="G131" i="1"/>
  <c r="T131" i="1"/>
  <c r="G132" i="1"/>
  <c r="T132" i="1"/>
  <c r="G133" i="1"/>
  <c r="T133" i="1"/>
  <c r="G134" i="1"/>
  <c r="T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I101" i="1" s="1"/>
  <c r="S101" i="1" s="1"/>
  <c r="G174" i="1"/>
  <c r="I102" i="1" s="1"/>
  <c r="S102" i="1" s="1"/>
  <c r="G175" i="1"/>
  <c r="G176" i="1"/>
  <c r="I104" i="1" s="1"/>
  <c r="S104" i="1" s="1"/>
  <c r="U104" i="1" s="1"/>
  <c r="G177" i="1"/>
  <c r="I105" i="1" s="1"/>
  <c r="S105" i="1" s="1"/>
  <c r="G178" i="1"/>
  <c r="G179" i="1"/>
  <c r="I107" i="1" s="1"/>
  <c r="S107" i="1" s="1"/>
  <c r="G180" i="1"/>
  <c r="I108" i="1" s="1"/>
  <c r="S108" i="1" s="1"/>
  <c r="U108" i="1" s="1"/>
  <c r="G181" i="1"/>
  <c r="G182" i="1"/>
  <c r="I110" i="1" s="1"/>
  <c r="S110" i="1" s="1"/>
  <c r="U110" i="1" s="1"/>
  <c r="G183" i="1"/>
  <c r="I111" i="1" s="1"/>
  <c r="S111" i="1" s="1"/>
  <c r="G184" i="1"/>
  <c r="G185" i="1"/>
  <c r="I113" i="1" s="1"/>
  <c r="S113" i="1" s="1"/>
  <c r="G186" i="1"/>
  <c r="I114" i="1" s="1"/>
  <c r="S114" i="1" s="1"/>
  <c r="U114" i="1" s="1"/>
  <c r="G187" i="1"/>
  <c r="G188" i="1"/>
  <c r="I116" i="1" s="1"/>
  <c r="S116" i="1" s="1"/>
  <c r="U116" i="1" s="1"/>
  <c r="G189" i="1"/>
  <c r="I117" i="1" s="1"/>
  <c r="S117" i="1" s="1"/>
  <c r="G190" i="1"/>
  <c r="G191" i="1"/>
  <c r="I119" i="1" s="1"/>
  <c r="S119" i="1" s="1"/>
  <c r="G192" i="1"/>
  <c r="I120" i="1" s="1"/>
  <c r="S120" i="1" s="1"/>
  <c r="U120" i="1" s="1"/>
  <c r="G193" i="1"/>
  <c r="G194" i="1"/>
  <c r="I122" i="1" s="1"/>
  <c r="S122" i="1" s="1"/>
  <c r="U122" i="1" s="1"/>
  <c r="G195" i="1"/>
  <c r="I123" i="1" s="1"/>
  <c r="S123" i="1" s="1"/>
  <c r="G196" i="1"/>
  <c r="T196" i="1"/>
  <c r="G197" i="1"/>
  <c r="I125" i="1" s="1"/>
  <c r="S125" i="1" s="1"/>
  <c r="R197" i="1"/>
  <c r="S197" i="1"/>
  <c r="S198" i="1" s="1"/>
  <c r="G198" i="1"/>
  <c r="I126" i="1" s="1"/>
  <c r="S126" i="1" s="1"/>
  <c r="U126" i="1" s="1"/>
  <c r="R198" i="1"/>
  <c r="G199" i="1"/>
  <c r="G200" i="1"/>
  <c r="I128" i="1" s="1"/>
  <c r="S128" i="1" s="1"/>
  <c r="U128" i="1" s="1"/>
  <c r="G201" i="1"/>
  <c r="I129" i="1" s="1"/>
  <c r="S129" i="1" s="1"/>
  <c r="G202" i="1"/>
  <c r="G203" i="1"/>
  <c r="I131" i="1" s="1"/>
  <c r="S131" i="1" s="1"/>
  <c r="U131" i="1" s="1"/>
  <c r="G204" i="1"/>
  <c r="I132" i="1" s="1"/>
  <c r="S132" i="1" s="1"/>
  <c r="G205" i="1"/>
  <c r="G206" i="1"/>
  <c r="I134" i="1" s="1"/>
  <c r="S134" i="1" s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C77" i="1" l="1"/>
  <c r="C73" i="1"/>
  <c r="C69" i="1"/>
  <c r="C62" i="1"/>
  <c r="C65" i="1"/>
  <c r="U134" i="1"/>
  <c r="C67" i="1"/>
  <c r="C60" i="1"/>
  <c r="C56" i="1"/>
  <c r="C52" i="1"/>
  <c r="C70" i="1"/>
  <c r="C61" i="1"/>
  <c r="C53" i="1"/>
  <c r="F15" i="1" s="1"/>
  <c r="AI3" i="1" s="1"/>
  <c r="C75" i="1"/>
  <c r="C71" i="1"/>
  <c r="C66" i="1"/>
  <c r="C74" i="1"/>
  <c r="C57" i="1"/>
  <c r="U132" i="1"/>
  <c r="C63" i="1"/>
  <c r="C58" i="1"/>
  <c r="C54" i="1"/>
  <c r="C103" i="1"/>
  <c r="C101" i="1"/>
  <c r="C100" i="1"/>
  <c r="I124" i="1"/>
  <c r="S124" i="1" s="1"/>
  <c r="U124" i="1" s="1"/>
  <c r="C98" i="1"/>
  <c r="I118" i="1"/>
  <c r="S118" i="1" s="1"/>
  <c r="U118" i="1" s="1"/>
  <c r="C96" i="1"/>
  <c r="I112" i="1"/>
  <c r="S112" i="1" s="1"/>
  <c r="U112" i="1" s="1"/>
  <c r="C94" i="1"/>
  <c r="I106" i="1"/>
  <c r="S106" i="1" s="1"/>
  <c r="U106" i="1" s="1"/>
  <c r="C92" i="1"/>
  <c r="I100" i="1"/>
  <c r="S100" i="1" s="1"/>
  <c r="U100" i="1" s="1"/>
  <c r="C90" i="1"/>
  <c r="C88" i="1"/>
  <c r="C86" i="1"/>
  <c r="C84" i="1"/>
  <c r="C82" i="1"/>
  <c r="C80" i="1"/>
  <c r="I133" i="1"/>
  <c r="S133" i="1" s="1"/>
  <c r="U133" i="1" s="1"/>
  <c r="U129" i="1"/>
  <c r="I127" i="1"/>
  <c r="S127" i="1" s="1"/>
  <c r="U127" i="1" s="1"/>
  <c r="U125" i="1"/>
  <c r="C76" i="1"/>
  <c r="C102" i="1"/>
  <c r="I130" i="1"/>
  <c r="S130" i="1" s="1"/>
  <c r="U130" i="1" s="1"/>
  <c r="C99" i="1"/>
  <c r="I121" i="1"/>
  <c r="S121" i="1" s="1"/>
  <c r="U121" i="1" s="1"/>
  <c r="C97" i="1"/>
  <c r="I115" i="1"/>
  <c r="S115" i="1" s="1"/>
  <c r="C95" i="1"/>
  <c r="I109" i="1"/>
  <c r="S109" i="1" s="1"/>
  <c r="U109" i="1" s="1"/>
  <c r="C93" i="1"/>
  <c r="I103" i="1"/>
  <c r="S103" i="1" s="1"/>
  <c r="C91" i="1"/>
  <c r="C89" i="1"/>
  <c r="C87" i="1"/>
  <c r="C85" i="1"/>
  <c r="C83" i="1"/>
  <c r="C81" i="1"/>
  <c r="C79" i="1"/>
  <c r="C78" i="1"/>
  <c r="U123" i="1"/>
  <c r="U119" i="1"/>
  <c r="U117" i="1"/>
  <c r="U115" i="1"/>
  <c r="U113" i="1"/>
  <c r="U111" i="1"/>
  <c r="U107" i="1"/>
  <c r="U105" i="1"/>
  <c r="U103" i="1"/>
  <c r="U102" i="1"/>
  <c r="U101" i="1"/>
</calcChain>
</file>

<file path=xl/sharedStrings.xml><?xml version="1.0" encoding="utf-8"?>
<sst xmlns="http://schemas.openxmlformats.org/spreadsheetml/2006/main" count="288" uniqueCount="28">
  <si>
    <t>Dec</t>
  </si>
  <si>
    <t>Nov</t>
  </si>
  <si>
    <t>Oct</t>
  </si>
  <si>
    <t>Sept</t>
  </si>
  <si>
    <t>Aug</t>
  </si>
  <si>
    <t>Jul</t>
  </si>
  <si>
    <t>Jun</t>
  </si>
  <si>
    <t>May</t>
  </si>
  <si>
    <t>Apr</t>
  </si>
  <si>
    <t>Mar</t>
  </si>
  <si>
    <t>Feb</t>
  </si>
  <si>
    <t>Jan</t>
  </si>
  <si>
    <t>Q4</t>
  </si>
  <si>
    <t>Q3</t>
  </si>
  <si>
    <t>Q2</t>
  </si>
  <si>
    <t>Q1</t>
  </si>
  <si>
    <t>Seniti per kWh</t>
  </si>
  <si>
    <t>Diesel wholesale price</t>
  </si>
  <si>
    <t>Month</t>
  </si>
  <si>
    <t>Year</t>
  </si>
  <si>
    <t>Quarter</t>
  </si>
  <si>
    <t>Figure 1: Monthly wholesale price of distillate fuels and electricity tariff per kWh, 2012-2013</t>
  </si>
  <si>
    <t>Table 1: Monthly wholesale price of distillate fuels and electricity tariff per kWh, 2006-2014</t>
  </si>
  <si>
    <t>Table 3.2: Electricity price per kwh, 1997-2010</t>
  </si>
  <si>
    <t>Seniti per litre</t>
  </si>
  <si>
    <t>Table  : Electricity price per kWh and petrol prices per litre, 2001-2011</t>
  </si>
  <si>
    <t>Petrol prices</t>
  </si>
  <si>
    <t>Quarterly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</si>
</sst>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#,##0.00_ ;\-#,##0.00\ "/>
    <numFmt numFmtId="166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4E8DB"/>
        <bgColor indexed="64"/>
      </patternFill>
    </fill>
  </fills>
  <borders count="25">
    <border>
      <left/>
      <right/>
      <top/>
      <bottom/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/>
      <right/>
      <top/>
      <bottom style="thin">
        <color theme="2" tint="-9.9917600024414813E-2"/>
      </bottom>
      <diagonal/>
    </border>
    <border>
      <left/>
      <right/>
      <top style="thin">
        <color theme="2" tint="-9.9917600024414813E-2"/>
      </top>
      <bottom/>
      <diagonal/>
    </border>
    <border>
      <left style="thin">
        <color theme="2" tint="-9.9917600024414813E-2"/>
      </left>
      <right style="thin">
        <color theme="2" tint="-9.9917600024414813E-2"/>
      </right>
      <top/>
      <bottom style="thin">
        <color theme="2" tint="-9.9917600024414813E-2"/>
      </bottom>
      <diagonal/>
    </border>
    <border>
      <left style="thin">
        <color theme="2" tint="-9.9917600024414813E-2"/>
      </left>
      <right style="thin">
        <color theme="2" tint="-9.9917600024414813E-2"/>
      </right>
      <top/>
      <bottom/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17600024414813E-2"/>
      </top>
      <bottom/>
      <diagonal/>
    </border>
    <border>
      <left/>
      <right style="thin">
        <color theme="2" tint="-9.9917600024414813E-2"/>
      </right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2" tint="-9.9795525986510814E-2"/>
      </left>
      <right style="thin">
        <color theme="2" tint="-9.9795525986510814E-2"/>
      </right>
      <top style="thin">
        <color theme="2" tint="-9.9795525986510814E-2"/>
      </top>
      <bottom style="thin">
        <color theme="2" tint="-9.9795525986510814E-2"/>
      </bottom>
      <diagonal/>
    </border>
    <border>
      <left style="thin">
        <color theme="2" tint="-9.982604449598681E-2"/>
      </left>
      <right style="thin">
        <color theme="2" tint="-9.982604449598681E-2"/>
      </right>
      <top style="thin">
        <color theme="2" tint="-9.982604449598681E-2"/>
      </top>
      <bottom/>
      <diagonal/>
    </border>
    <border>
      <left style="thin">
        <color theme="2" tint="-9.982604449598681E-2"/>
      </left>
      <right style="thin">
        <color theme="2" tint="-9.982604449598681E-2"/>
      </right>
      <top style="thin">
        <color theme="2" tint="-9.982604449598681E-2"/>
      </top>
      <bottom style="thin">
        <color theme="2" tint="-9.982604449598681E-2"/>
      </bottom>
      <diagonal/>
    </border>
    <border>
      <left style="thin">
        <color theme="2" tint="-9.985656300546282E-2"/>
      </left>
      <right style="thin">
        <color theme="2" tint="-9.985656300546282E-2"/>
      </right>
      <top style="thin">
        <color theme="2" tint="-9.985656300546282E-2"/>
      </top>
      <bottom/>
      <diagonal/>
    </border>
    <border>
      <left style="thin">
        <color theme="2" tint="-9.985656300546282E-2"/>
      </left>
      <right style="thin">
        <color theme="2" tint="-9.985656300546282E-2"/>
      </right>
      <top style="thin">
        <color theme="2" tint="-9.985656300546282E-2"/>
      </top>
      <bottom style="thin">
        <color theme="2" tint="-9.985656300546282E-2"/>
      </bottom>
      <diagonal/>
    </border>
    <border>
      <left style="thin">
        <color theme="2" tint="-9.9887081514938816E-2"/>
      </left>
      <right style="thin">
        <color theme="2" tint="-9.9887081514938816E-2"/>
      </right>
      <top style="thin">
        <color theme="2" tint="-9.9887081514938816E-2"/>
      </top>
      <bottom/>
      <diagonal/>
    </border>
    <border>
      <left style="thin">
        <color theme="2" tint="-9.9887081514938816E-2"/>
      </left>
      <right style="thin">
        <color theme="2" tint="-9.9887081514938816E-2"/>
      </right>
      <top style="thin">
        <color theme="2" tint="-9.9887081514938816E-2"/>
      </top>
      <bottom style="thin">
        <color theme="2" tint="-9.9887081514938816E-2"/>
      </bottom>
      <diagonal/>
    </border>
    <border>
      <left style="thin">
        <color theme="2" tint="-9.9917600024414813E-2"/>
      </left>
      <right/>
      <top style="thin">
        <color theme="2" tint="-9.9917600024414813E-2"/>
      </top>
      <bottom/>
      <diagonal/>
    </border>
    <border>
      <left style="thin">
        <color theme="2" tint="-9.9917600024414813E-2"/>
      </left>
      <right/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/>
      <right/>
      <top/>
      <bottom style="thin">
        <color theme="2" tint="-9.9948118533890809E-2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3" fontId="2" fillId="2" borderId="1" xfId="1" applyFont="1" applyFill="1" applyBorder="1"/>
    <xf numFmtId="43" fontId="2" fillId="2" borderId="1" xfId="1" applyFont="1" applyFill="1" applyBorder="1" applyAlignment="1"/>
    <xf numFmtId="0" fontId="3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/>
    <xf numFmtId="17" fontId="4" fillId="2" borderId="1" xfId="0" applyNumberFormat="1" applyFont="1" applyFill="1" applyBorder="1" applyAlignment="1">
      <alignment horizontal="center"/>
    </xf>
    <xf numFmtId="43" fontId="2" fillId="0" borderId="2" xfId="1" applyFont="1" applyFill="1" applyBorder="1"/>
    <xf numFmtId="43" fontId="2" fillId="0" borderId="3" xfId="1" applyFont="1" applyFill="1" applyBorder="1" applyAlignment="1"/>
    <xf numFmtId="17" fontId="4" fillId="0" borderId="2" xfId="0" applyNumberFormat="1" applyFont="1" applyFill="1" applyBorder="1" applyAlignment="1">
      <alignment horizontal="center"/>
    </xf>
    <xf numFmtId="43" fontId="2" fillId="0" borderId="3" xfId="1" applyFont="1" applyFill="1" applyBorder="1"/>
    <xf numFmtId="17" fontId="4" fillId="0" borderId="3" xfId="0" applyNumberFormat="1" applyFont="1" applyFill="1" applyBorder="1" applyAlignment="1">
      <alignment horizontal="center"/>
    </xf>
    <xf numFmtId="43" fontId="2" fillId="0" borderId="1" xfId="1" applyFont="1" applyFill="1" applyBorder="1"/>
    <xf numFmtId="43" fontId="2" fillId="0" borderId="1" xfId="1" applyFont="1" applyFill="1" applyBorder="1" applyAlignment="1"/>
    <xf numFmtId="17" fontId="4" fillId="0" borderId="1" xfId="0" applyNumberFormat="1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vertical="center"/>
    </xf>
    <xf numFmtId="1" fontId="2" fillId="2" borderId="8" xfId="0" applyNumberFormat="1" applyFont="1" applyFill="1" applyBorder="1" applyAlignment="1">
      <alignment vertical="center"/>
    </xf>
    <xf numFmtId="165" fontId="2" fillId="0" borderId="1" xfId="1" applyNumberFormat="1" applyFont="1" applyFill="1" applyBorder="1" applyAlignment="1"/>
    <xf numFmtId="43" fontId="2" fillId="2" borderId="1" xfId="1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43" fontId="2" fillId="0" borderId="1" xfId="1" applyNumberFormat="1" applyFont="1" applyFill="1" applyBorder="1" applyAlignment="1"/>
    <xf numFmtId="43" fontId="2" fillId="0" borderId="0" xfId="1" applyFont="1"/>
    <xf numFmtId="164" fontId="2" fillId="0" borderId="0" xfId="0" applyNumberFormat="1" applyFont="1"/>
    <xf numFmtId="43" fontId="2" fillId="0" borderId="0" xfId="0" applyNumberFormat="1" applyFont="1"/>
    <xf numFmtId="165" fontId="2" fillId="0" borderId="0" xfId="0" applyNumberFormat="1" applyFont="1"/>
    <xf numFmtId="0" fontId="2" fillId="0" borderId="10" xfId="0" applyFont="1" applyBorder="1"/>
    <xf numFmtId="43" fontId="2" fillId="2" borderId="1" xfId="1" applyNumberFormat="1" applyFont="1" applyFill="1" applyBorder="1" applyAlignment="1"/>
    <xf numFmtId="43" fontId="2" fillId="2" borderId="10" xfId="1" applyFont="1" applyFill="1" applyBorder="1" applyAlignment="1">
      <alignment horizontal="center"/>
    </xf>
    <xf numFmtId="0" fontId="2" fillId="0" borderId="11" xfId="0" applyFont="1" applyBorder="1"/>
    <xf numFmtId="43" fontId="2" fillId="0" borderId="11" xfId="1" applyFont="1" applyBorder="1" applyAlignment="1">
      <alignment horizontal="center"/>
    </xf>
    <xf numFmtId="0" fontId="2" fillId="0" borderId="12" xfId="0" applyFont="1" applyBorder="1"/>
    <xf numFmtId="43" fontId="2" fillId="0" borderId="12" xfId="1" applyFont="1" applyBorder="1" applyAlignment="1">
      <alignment horizontal="center"/>
    </xf>
    <xf numFmtId="0" fontId="2" fillId="2" borderId="12" xfId="0" applyFont="1" applyFill="1" applyBorder="1"/>
    <xf numFmtId="43" fontId="2" fillId="2" borderId="12" xfId="1" applyFont="1" applyFill="1" applyBorder="1" applyAlignment="1">
      <alignment horizontal="center"/>
    </xf>
    <xf numFmtId="0" fontId="2" fillId="0" borderId="13" xfId="0" applyFont="1" applyBorder="1"/>
    <xf numFmtId="43" fontId="2" fillId="0" borderId="13" xfId="1" applyFont="1" applyBorder="1" applyAlignment="1">
      <alignment horizontal="center"/>
    </xf>
    <xf numFmtId="0" fontId="2" fillId="0" borderId="14" xfId="0" applyFont="1" applyBorder="1"/>
    <xf numFmtId="43" fontId="2" fillId="0" borderId="14" xfId="1" applyFont="1" applyBorder="1" applyAlignment="1">
      <alignment horizontal="center"/>
    </xf>
    <xf numFmtId="0" fontId="2" fillId="2" borderId="15" xfId="0" applyFont="1" applyFill="1" applyBorder="1"/>
    <xf numFmtId="43" fontId="2" fillId="2" borderId="15" xfId="1" applyFont="1" applyFill="1" applyBorder="1" applyAlignment="1">
      <alignment horizontal="center"/>
    </xf>
    <xf numFmtId="0" fontId="2" fillId="2" borderId="16" xfId="0" applyFont="1" applyFill="1" applyBorder="1"/>
    <xf numFmtId="43" fontId="2" fillId="2" borderId="16" xfId="1" applyFont="1" applyFill="1" applyBorder="1" applyAlignment="1">
      <alignment horizontal="center"/>
    </xf>
    <xf numFmtId="0" fontId="2" fillId="0" borderId="17" xfId="0" applyFont="1" applyBorder="1"/>
    <xf numFmtId="43" fontId="2" fillId="0" borderId="8" xfId="1" applyFont="1" applyBorder="1" applyAlignment="1">
      <alignment horizontal="center"/>
    </xf>
    <xf numFmtId="0" fontId="2" fillId="0" borderId="18" xfId="0" applyFont="1" applyBorder="1"/>
    <xf numFmtId="43" fontId="2" fillId="0" borderId="1" xfId="1" applyFont="1" applyBorder="1" applyAlignment="1">
      <alignment horizontal="center"/>
    </xf>
    <xf numFmtId="43" fontId="2" fillId="2" borderId="18" xfId="1" applyNumberFormat="1" applyFont="1" applyFill="1" applyBorder="1" applyAlignment="1"/>
    <xf numFmtId="43" fontId="2" fillId="0" borderId="18" xfId="1" applyNumberFormat="1" applyFont="1" applyFill="1" applyBorder="1" applyAlignment="1"/>
    <xf numFmtId="0" fontId="2" fillId="2" borderId="19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 wrapText="1"/>
    </xf>
    <xf numFmtId="1" fontId="2" fillId="2" borderId="19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/>
    </xf>
    <xf numFmtId="43" fontId="2" fillId="0" borderId="0" xfId="1" applyNumberFormat="1" applyFont="1" applyFill="1" applyAlignment="1"/>
    <xf numFmtId="43" fontId="2" fillId="0" borderId="0" xfId="1" applyNumberFormat="1" applyFont="1" applyAlignment="1"/>
    <xf numFmtId="43" fontId="2" fillId="0" borderId="0" xfId="1" applyFont="1" applyAlignment="1">
      <alignment horizontal="center"/>
    </xf>
    <xf numFmtId="43" fontId="2" fillId="0" borderId="2" xfId="1" applyNumberFormat="1" applyFont="1" applyFill="1" applyBorder="1" applyAlignment="1"/>
    <xf numFmtId="43" fontId="2" fillId="0" borderId="2" xfId="1" applyNumberFormat="1" applyFont="1" applyBorder="1" applyAlignment="1"/>
    <xf numFmtId="43" fontId="2" fillId="0" borderId="2" xfId="1" applyFont="1" applyBorder="1" applyAlignment="1">
      <alignment horizontal="center"/>
    </xf>
    <xf numFmtId="43" fontId="2" fillId="2" borderId="2" xfId="1" applyNumberFormat="1" applyFont="1" applyFill="1" applyBorder="1" applyAlignment="1"/>
    <xf numFmtId="43" fontId="2" fillId="2" borderId="2" xfId="1" applyFont="1" applyFill="1" applyBorder="1" applyAlignment="1">
      <alignment horizontal="center"/>
    </xf>
    <xf numFmtId="1" fontId="2" fillId="0" borderId="0" xfId="1" applyNumberFormat="1" applyFont="1" applyAlignment="1">
      <alignment horizontal="center"/>
    </xf>
    <xf numFmtId="43" fontId="2" fillId="0" borderId="22" xfId="1" applyFont="1" applyBorder="1"/>
    <xf numFmtId="1" fontId="2" fillId="0" borderId="23" xfId="1" applyNumberFormat="1" applyFont="1" applyBorder="1" applyAlignment="1">
      <alignment horizontal="center"/>
    </xf>
    <xf numFmtId="166" fontId="2" fillId="2" borderId="2" xfId="1" applyNumberFormat="1" applyFont="1" applyFill="1" applyBorder="1" applyAlignment="1"/>
    <xf numFmtId="166" fontId="2" fillId="0" borderId="2" xfId="1" applyNumberFormat="1" applyFont="1" applyBorder="1" applyAlignment="1"/>
    <xf numFmtId="43" fontId="6" fillId="0" borderId="24" xfId="0" applyNumberFormat="1" applyFont="1" applyBorder="1"/>
    <xf numFmtId="0" fontId="6" fillId="0" borderId="24" xfId="0" applyFont="1" applyBorder="1"/>
    <xf numFmtId="1" fontId="7" fillId="0" borderId="24" xfId="0" applyNumberFormat="1" applyFont="1" applyBorder="1" applyAlignment="1"/>
    <xf numFmtId="0" fontId="7" fillId="2" borderId="24" xfId="0" applyFont="1" applyFill="1" applyBorder="1" applyAlignment="1">
      <alignment horizontal="center"/>
    </xf>
    <xf numFmtId="1" fontId="7" fillId="2" borderId="24" xfId="0" applyNumberFormat="1" applyFont="1" applyFill="1" applyBorder="1" applyAlignment="1">
      <alignment horizontal="center"/>
    </xf>
    <xf numFmtId="43" fontId="2" fillId="0" borderId="22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/>
    <xf numFmtId="0" fontId="2" fillId="2" borderId="22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/>
    </xf>
    <xf numFmtId="0" fontId="2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5" fillId="0" borderId="21" xfId="0" applyNumberFormat="1" applyFont="1" applyBorder="1" applyAlignment="1"/>
    <xf numFmtId="1" fontId="2" fillId="0" borderId="20" xfId="0" applyNumberFormat="1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" fontId="2" fillId="2" borderId="9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'Electricity price'!$C$1</c:f>
              <c:strCache>
                <c:ptCount val="1"/>
                <c:pt idx="0">
                  <c:v>Seniti per kWh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multiLvlStrRef>
              <c:f>('Electricity price'!$A$15:$B$18,'Electricity price'!$A$19:$B$22,'Electricity price'!$A$23:$B$26,'Electricity price'!$A$27:$B$30,'Electricity price'!$A$31:$B$34,'Electricity price'!$A$35:$B$38,'Electricity price'!$A$39:$B$42,'Electricity price'!$A$43:$B$46,'Electricity price'!$A$47:$B$50,'Electricity price'!$A$51:$B$54,'Electricity price'!$A$55:$B$57,'Electricity price'!$B$58,'Electricity price'!$A$55:$B$57,'Electricity price'!$A$55:$B$57)</c:f>
              <c:multiLvlStrCache>
                <c:ptCount val="50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Quarter</c:v>
                  </c:pt>
                  <c:pt idx="37">
                    <c:v>Q1</c:v>
                  </c:pt>
                  <c:pt idx="38">
                    <c:v>Q2</c:v>
                  </c:pt>
                  <c:pt idx="39">
                    <c:v>Q3</c:v>
                  </c:pt>
                  <c:pt idx="40">
                    <c:v>Q4</c:v>
                  </c:pt>
                  <c:pt idx="41">
                    <c:v>Q1</c:v>
                  </c:pt>
                  <c:pt idx="42">
                    <c:v>Q2</c:v>
                  </c:pt>
                  <c:pt idx="43">
                    <c:v>Q3</c:v>
                  </c:pt>
                  <c:pt idx="44">
                    <c:v>Q4</c:v>
                  </c:pt>
                  <c:pt idx="45">
                    <c:v>Q1</c:v>
                  </c:pt>
                  <c:pt idx="46">
                    <c:v>Q2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</c:lvl>
                <c:lvl>
                  <c:pt idx="0">
                    <c:v>2001</c:v>
                  </c:pt>
                  <c:pt idx="4">
                    <c:v>2002</c:v>
                  </c:pt>
                  <c:pt idx="8">
                    <c:v>2003</c:v>
                  </c:pt>
                  <c:pt idx="12">
                    <c:v>2004</c:v>
                  </c:pt>
                  <c:pt idx="16">
                    <c:v>2005</c:v>
                  </c:pt>
                  <c:pt idx="20">
                    <c:v>2006</c:v>
                  </c:pt>
                  <c:pt idx="24">
                    <c:v>2007</c:v>
                  </c:pt>
                  <c:pt idx="28">
                    <c:v>2008</c:v>
                  </c:pt>
                  <c:pt idx="32">
                    <c:v>2009</c:v>
                  </c:pt>
                  <c:pt idx="36">
                    <c:v>Year</c:v>
                  </c:pt>
                  <c:pt idx="37">
                    <c:v>2001</c:v>
                  </c:pt>
                  <c:pt idx="41">
                    <c:v>2002</c:v>
                  </c:pt>
                  <c:pt idx="45">
                    <c:v>2002</c:v>
                  </c:pt>
                  <c:pt idx="48">
                    <c:v>2002</c:v>
                  </c:pt>
                </c:lvl>
              </c:multiLvlStrCache>
            </c:multiLvlStrRef>
          </c:cat>
          <c:val>
            <c:numRef>
              <c:f>'Electricity price'!$C$15:$C$58</c:f>
              <c:numCache>
                <c:formatCode>_(* #,##0.00_);_(* \(#,##0.00\);_(* "-"??_);_(@_)</c:formatCode>
                <c:ptCount val="44"/>
                <c:pt idx="0">
                  <c:v>0.375</c:v>
                </c:pt>
                <c:pt idx="1">
                  <c:v>0.375</c:v>
                </c:pt>
                <c:pt idx="2">
                  <c:v>0.375</c:v>
                </c:pt>
                <c:pt idx="3">
                  <c:v>0.375</c:v>
                </c:pt>
                <c:pt idx="4">
                  <c:v>0.375</c:v>
                </c:pt>
                <c:pt idx="5">
                  <c:v>0.375</c:v>
                </c:pt>
                <c:pt idx="6">
                  <c:v>0.375</c:v>
                </c:pt>
                <c:pt idx="7">
                  <c:v>0.375</c:v>
                </c:pt>
                <c:pt idx="8">
                  <c:v>0.45500000000000002</c:v>
                </c:pt>
                <c:pt idx="9">
                  <c:v>0.45500000000000002</c:v>
                </c:pt>
                <c:pt idx="10">
                  <c:v>0.45500000000000002</c:v>
                </c:pt>
                <c:pt idx="11">
                  <c:v>0.45500000000000002</c:v>
                </c:pt>
                <c:pt idx="12">
                  <c:v>0.45500000000000002</c:v>
                </c:pt>
                <c:pt idx="13">
                  <c:v>0.45500000000000002</c:v>
                </c:pt>
                <c:pt idx="14">
                  <c:v>0.56499999999999995</c:v>
                </c:pt>
                <c:pt idx="15">
                  <c:v>0.56499999999999995</c:v>
                </c:pt>
                <c:pt idx="16">
                  <c:v>0.56700000000000006</c:v>
                </c:pt>
                <c:pt idx="17">
                  <c:v>0.56700000000000006</c:v>
                </c:pt>
                <c:pt idx="18">
                  <c:v>0.56700000000000006</c:v>
                </c:pt>
                <c:pt idx="19">
                  <c:v>0.56700000000000006</c:v>
                </c:pt>
                <c:pt idx="20">
                  <c:v>0.56499999999999995</c:v>
                </c:pt>
                <c:pt idx="21">
                  <c:v>0.56499999999999995</c:v>
                </c:pt>
                <c:pt idx="22">
                  <c:v>0.61499999999999999</c:v>
                </c:pt>
                <c:pt idx="23">
                  <c:v>0.61499999999999999</c:v>
                </c:pt>
                <c:pt idx="24">
                  <c:v>0.61499999999999999</c:v>
                </c:pt>
                <c:pt idx="25">
                  <c:v>0.61499999999999999</c:v>
                </c:pt>
                <c:pt idx="26">
                  <c:v>0.68500000000000005</c:v>
                </c:pt>
                <c:pt idx="27">
                  <c:v>0.68500000000000005</c:v>
                </c:pt>
                <c:pt idx="28">
                  <c:v>0.83099999999999996</c:v>
                </c:pt>
                <c:pt idx="29">
                  <c:v>0.83099999999999996</c:v>
                </c:pt>
                <c:pt idx="30">
                  <c:v>1.026</c:v>
                </c:pt>
                <c:pt idx="31">
                  <c:v>1.026</c:v>
                </c:pt>
                <c:pt idx="32">
                  <c:v>1.026</c:v>
                </c:pt>
                <c:pt idx="33">
                  <c:v>0.628</c:v>
                </c:pt>
                <c:pt idx="34">
                  <c:v>0.628</c:v>
                </c:pt>
                <c:pt idx="35">
                  <c:v>0.83099999999999996</c:v>
                </c:pt>
                <c:pt idx="36" formatCode="General">
                  <c:v>0</c:v>
                </c:pt>
                <c:pt idx="37">
                  <c:v>1.1238666666666666</c:v>
                </c:pt>
                <c:pt idx="38">
                  <c:v>1.0696666666666665</c:v>
                </c:pt>
                <c:pt idx="39">
                  <c:v>1.1173066666666667</c:v>
                </c:pt>
                <c:pt idx="40">
                  <c:v>1.1365333333333334</c:v>
                </c:pt>
                <c:pt idx="41">
                  <c:v>0.9511666666666666</c:v>
                </c:pt>
                <c:pt idx="42">
                  <c:v>0.95689999999999997</c:v>
                </c:pt>
                <c:pt idx="43">
                  <c:v>1.0184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'Electricity price'!$D$1</c:f>
              <c:strCache>
                <c:ptCount val="1"/>
                <c:pt idx="0">
                  <c:v>Petrol prices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multiLvlStrRef>
              <c:f>('Electricity price'!$A$15:$B$18,'Electricity price'!$A$19:$B$22,'Electricity price'!$A$23:$B$26,'Electricity price'!$A$27:$B$30,'Electricity price'!$A$31:$B$34,'Electricity price'!$A$35:$B$38,'Electricity price'!$A$39:$B$42,'Electricity price'!$A$43:$B$46,'Electricity price'!$A$47:$B$50,'Electricity price'!$A$51:$B$54,'Electricity price'!$A$55:$B$57,'Electricity price'!$B$58,'Electricity price'!$A$55:$B$57,'Electricity price'!$A$55:$B$57)</c:f>
              <c:multiLvlStrCache>
                <c:ptCount val="50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Quarter</c:v>
                  </c:pt>
                  <c:pt idx="37">
                    <c:v>Q1</c:v>
                  </c:pt>
                  <c:pt idx="38">
                    <c:v>Q2</c:v>
                  </c:pt>
                  <c:pt idx="39">
                    <c:v>Q3</c:v>
                  </c:pt>
                  <c:pt idx="40">
                    <c:v>Q4</c:v>
                  </c:pt>
                  <c:pt idx="41">
                    <c:v>Q1</c:v>
                  </c:pt>
                  <c:pt idx="42">
                    <c:v>Q2</c:v>
                  </c:pt>
                  <c:pt idx="43">
                    <c:v>Q3</c:v>
                  </c:pt>
                  <c:pt idx="44">
                    <c:v>Q4</c:v>
                  </c:pt>
                  <c:pt idx="45">
                    <c:v>Q1</c:v>
                  </c:pt>
                  <c:pt idx="46">
                    <c:v>Q2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</c:lvl>
                <c:lvl>
                  <c:pt idx="0">
                    <c:v>2001</c:v>
                  </c:pt>
                  <c:pt idx="4">
                    <c:v>2002</c:v>
                  </c:pt>
                  <c:pt idx="8">
                    <c:v>2003</c:v>
                  </c:pt>
                  <c:pt idx="12">
                    <c:v>2004</c:v>
                  </c:pt>
                  <c:pt idx="16">
                    <c:v>2005</c:v>
                  </c:pt>
                  <c:pt idx="20">
                    <c:v>2006</c:v>
                  </c:pt>
                  <c:pt idx="24">
                    <c:v>2007</c:v>
                  </c:pt>
                  <c:pt idx="28">
                    <c:v>2008</c:v>
                  </c:pt>
                  <c:pt idx="32">
                    <c:v>2009</c:v>
                  </c:pt>
                  <c:pt idx="36">
                    <c:v>Year</c:v>
                  </c:pt>
                  <c:pt idx="37">
                    <c:v>2001</c:v>
                  </c:pt>
                  <c:pt idx="41">
                    <c:v>2002</c:v>
                  </c:pt>
                  <c:pt idx="45">
                    <c:v>2002</c:v>
                  </c:pt>
                  <c:pt idx="48">
                    <c:v>2002</c:v>
                  </c:pt>
                </c:lvl>
              </c:multiLvlStrCache>
            </c:multiLvlStrRef>
          </c:cat>
          <c:val>
            <c:numRef>
              <c:f>'Electricity price'!$D$15:$D$58</c:f>
              <c:numCache>
                <c:formatCode>_(* #,##0.00_);_(* \(#,##0.00\);_(* "-"??_);_(@_)</c:formatCode>
                <c:ptCount val="44"/>
                <c:pt idx="0">
                  <c:v>1.2115666666666665</c:v>
                </c:pt>
                <c:pt idx="1">
                  <c:v>1.1546333333333332</c:v>
                </c:pt>
                <c:pt idx="2">
                  <c:v>1.2116800000000001</c:v>
                </c:pt>
                <c:pt idx="3">
                  <c:v>1.2458666666666665</c:v>
                </c:pt>
                <c:pt idx="4">
                  <c:v>1.0512333333333332</c:v>
                </c:pt>
                <c:pt idx="5">
                  <c:v>1.0572333333333335</c:v>
                </c:pt>
                <c:pt idx="6">
                  <c:v>1.1217999999999999</c:v>
                </c:pt>
                <c:pt idx="7">
                  <c:v>1.1912666666666667</c:v>
                </c:pt>
                <c:pt idx="8">
                  <c:v>1.2873333333333332</c:v>
                </c:pt>
                <c:pt idx="9">
                  <c:v>1.4162666666666663</c:v>
                </c:pt>
                <c:pt idx="10">
                  <c:v>1.2657333333333334</c:v>
                </c:pt>
                <c:pt idx="11">
                  <c:v>1.3360666666666665</c:v>
                </c:pt>
                <c:pt idx="12">
                  <c:v>1.3625333333333334</c:v>
                </c:pt>
                <c:pt idx="13">
                  <c:v>1.4228666666666669</c:v>
                </c:pt>
                <c:pt idx="14">
                  <c:v>1.5152333333333334</c:v>
                </c:pt>
                <c:pt idx="15">
                  <c:v>1.6830333333333334</c:v>
                </c:pt>
                <c:pt idx="16">
                  <c:v>1.8397333333333334</c:v>
                </c:pt>
                <c:pt idx="17">
                  <c:v>1.7791333333333335</c:v>
                </c:pt>
                <c:pt idx="18">
                  <c:v>1.9501333333333335</c:v>
                </c:pt>
                <c:pt idx="19">
                  <c:v>2.1872000000000003</c:v>
                </c:pt>
                <c:pt idx="20">
                  <c:v>2.1827000000000001</c:v>
                </c:pt>
                <c:pt idx="21">
                  <c:v>2.2066333333333339</c:v>
                </c:pt>
                <c:pt idx="22">
                  <c:v>2.5411000000000001</c:v>
                </c:pt>
                <c:pt idx="23">
                  <c:v>2.5115666666666665</c:v>
                </c:pt>
                <c:pt idx="24">
                  <c:v>2.1638000000000002</c:v>
                </c:pt>
                <c:pt idx="25">
                  <c:v>2.2004000000000001</c:v>
                </c:pt>
                <c:pt idx="26">
                  <c:v>2.4910999999999999</c:v>
                </c:pt>
                <c:pt idx="27">
                  <c:v>2.7100000000000004</c:v>
                </c:pt>
                <c:pt idx="28">
                  <c:v>3.0244333333333331</c:v>
                </c:pt>
                <c:pt idx="29">
                  <c:v>3.1988666666666661</c:v>
                </c:pt>
                <c:pt idx="30">
                  <c:v>3.8614333333333328</c:v>
                </c:pt>
                <c:pt idx="31">
                  <c:v>3.2237666666666662</c:v>
                </c:pt>
                <c:pt idx="32">
                  <c:v>2.3018333333333332</c:v>
                </c:pt>
                <c:pt idx="33">
                  <c:v>2.1046999999999998</c:v>
                </c:pt>
                <c:pt idx="34">
                  <c:v>2.3500666666666667</c:v>
                </c:pt>
                <c:pt idx="35">
                  <c:v>2.3409333333333335</c:v>
                </c:pt>
                <c:pt idx="36" formatCode="General">
                  <c:v>0</c:v>
                </c:pt>
                <c:pt idx="37">
                  <c:v>0.56499999999999995</c:v>
                </c:pt>
                <c:pt idx="38">
                  <c:v>0.56499999999999995</c:v>
                </c:pt>
                <c:pt idx="39">
                  <c:v>0.61499999999999999</c:v>
                </c:pt>
                <c:pt idx="40">
                  <c:v>0.61499999999999999</c:v>
                </c:pt>
                <c:pt idx="41">
                  <c:v>0.61499999999999999</c:v>
                </c:pt>
                <c:pt idx="42">
                  <c:v>0.61499999999999999</c:v>
                </c:pt>
                <c:pt idx="43">
                  <c:v>0.68500000000000005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46560"/>
        <c:axId val="112950272"/>
      </c:lineChart>
      <c:catAx>
        <c:axId val="1129465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12950272"/>
        <c:crosses val="autoZero"/>
        <c:auto val="1"/>
        <c:lblAlgn val="ctr"/>
        <c:lblOffset val="100"/>
        <c:noMultiLvlLbl val="0"/>
      </c:catAx>
      <c:valAx>
        <c:axId val="11295027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spPr>
          <a:ln w="9525">
            <a:noFill/>
          </a:ln>
        </c:spPr>
        <c:crossAx val="112946560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b"/>
      <c:layout>
        <c:manualLayout>
          <c:xMode val="edge"/>
          <c:yMode val="edge"/>
          <c:x val="7.5013393990901345E-2"/>
          <c:y val="0.93153400601044267"/>
          <c:w val="0.89798177729925599"/>
          <c:h val="5.1408424693182013E-2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txPr>
    <a:bodyPr/>
    <a:lstStyle/>
    <a:p>
      <a:pPr>
        <a:defRPr sz="800"/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86351706036735"/>
          <c:y val="5.1400554097404488E-2"/>
          <c:w val="0.85456649168853893"/>
          <c:h val="0.71251155408672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 price'!$G$51</c:f>
              <c:strCache>
                <c:ptCount val="1"/>
                <c:pt idx="0">
                  <c:v>Diesel wholesale price</c:v>
                </c:pt>
              </c:strCache>
            </c:strRef>
          </c:tx>
          <c:invertIfNegative val="0"/>
          <c:cat>
            <c:multiLvlStrRef>
              <c:f>'Electricity price'!$E$190:$F$207</c:f>
              <c:multiLvlStrCache>
                <c:ptCount val="18"/>
                <c:lvl>
                  <c:pt idx="0">
                    <c:v>Jul</c:v>
                  </c:pt>
                  <c:pt idx="1">
                    <c:v>Aug</c:v>
                  </c:pt>
                  <c:pt idx="2">
                    <c:v>Sept</c:v>
                  </c:pt>
                  <c:pt idx="3">
                    <c:v>Oct</c:v>
                  </c:pt>
                  <c:pt idx="4">
                    <c:v>Nov</c:v>
                  </c:pt>
                  <c:pt idx="5">
                    <c:v>Dec</c:v>
                  </c:pt>
                  <c:pt idx="6">
                    <c:v>Jan</c:v>
                  </c:pt>
                  <c:pt idx="7">
                    <c:v>Feb</c:v>
                  </c:pt>
                  <c:pt idx="8">
                    <c:v>Mar</c:v>
                  </c:pt>
                  <c:pt idx="9">
                    <c:v>Apr</c:v>
                  </c:pt>
                  <c:pt idx="10">
                    <c:v>May</c:v>
                  </c:pt>
                  <c:pt idx="11">
                    <c:v>Jun</c:v>
                  </c:pt>
                  <c:pt idx="12">
                    <c:v>Jul</c:v>
                  </c:pt>
                  <c:pt idx="13">
                    <c:v>Aug</c:v>
                  </c:pt>
                  <c:pt idx="14">
                    <c:v>Sept</c:v>
                  </c:pt>
                  <c:pt idx="15">
                    <c:v>Oct</c:v>
                  </c:pt>
                  <c:pt idx="16">
                    <c:v>Nov</c:v>
                  </c:pt>
                  <c:pt idx="17">
                    <c:v>Dec</c:v>
                  </c:pt>
                </c:lvl>
                <c:lvl>
                  <c:pt idx="0">
                    <c:v>2012</c:v>
                  </c:pt>
                  <c:pt idx="6">
                    <c:v>2013</c:v>
                  </c:pt>
                </c:lvl>
              </c:multiLvlStrCache>
            </c:multiLvlStrRef>
          </c:cat>
          <c:val>
            <c:numRef>
              <c:f>'Electricity price'!$G$190:$G$207</c:f>
              <c:numCache>
                <c:formatCode>_(* #,##0.00_);_(* \(#,##0.00\);_(* "-"??_);_(@_)</c:formatCode>
                <c:ptCount val="18"/>
                <c:pt idx="0">
                  <c:v>2.5468999999999999</c:v>
                </c:pt>
                <c:pt idx="1">
                  <c:v>2.6259000000000001</c:v>
                </c:pt>
                <c:pt idx="2">
                  <c:v>2.7812999999999999</c:v>
                </c:pt>
                <c:pt idx="3">
                  <c:v>2.8062</c:v>
                </c:pt>
                <c:pt idx="4">
                  <c:v>2.7818000000000001</c:v>
                </c:pt>
                <c:pt idx="5">
                  <c:v>2.7383000000000002</c:v>
                </c:pt>
                <c:pt idx="6">
                  <c:v>2.7286000000000001</c:v>
                </c:pt>
                <c:pt idx="7">
                  <c:v>2.7774999999999999</c:v>
                </c:pt>
                <c:pt idx="8">
                  <c:v>2.8243999999999998</c:v>
                </c:pt>
                <c:pt idx="9">
                  <c:v>2.7313000000000001</c:v>
                </c:pt>
                <c:pt idx="10">
                  <c:v>2.6173000000000002</c:v>
                </c:pt>
                <c:pt idx="11">
                  <c:v>2.6438000000000001</c:v>
                </c:pt>
                <c:pt idx="12">
                  <c:v>2.7248999999999999</c:v>
                </c:pt>
                <c:pt idx="13">
                  <c:v>2.7797000000000001</c:v>
                </c:pt>
                <c:pt idx="14">
                  <c:v>2.8050000000000002</c:v>
                </c:pt>
                <c:pt idx="15">
                  <c:v>2.7806000000000002</c:v>
                </c:pt>
                <c:pt idx="16">
                  <c:v>2.7547999999999999</c:v>
                </c:pt>
                <c:pt idx="17">
                  <c:v>2.7675999999999998</c:v>
                </c:pt>
              </c:numCache>
            </c:numRef>
          </c:val>
        </c:ser>
        <c:ser>
          <c:idx val="1"/>
          <c:order val="1"/>
          <c:tx>
            <c:strRef>
              <c:f>'Electricity price'!$H$51</c:f>
              <c:strCache>
                <c:ptCount val="1"/>
                <c:pt idx="0">
                  <c:v>Seniti per kWh</c:v>
                </c:pt>
              </c:strCache>
            </c:strRef>
          </c:tx>
          <c:invertIfNegative val="0"/>
          <c:cat>
            <c:multiLvlStrRef>
              <c:f>'Electricity price'!$E$190:$F$207</c:f>
              <c:multiLvlStrCache>
                <c:ptCount val="18"/>
                <c:lvl>
                  <c:pt idx="0">
                    <c:v>Jul</c:v>
                  </c:pt>
                  <c:pt idx="1">
                    <c:v>Aug</c:v>
                  </c:pt>
                  <c:pt idx="2">
                    <c:v>Sept</c:v>
                  </c:pt>
                  <c:pt idx="3">
                    <c:v>Oct</c:v>
                  </c:pt>
                  <c:pt idx="4">
                    <c:v>Nov</c:v>
                  </c:pt>
                  <c:pt idx="5">
                    <c:v>Dec</c:v>
                  </c:pt>
                  <c:pt idx="6">
                    <c:v>Jan</c:v>
                  </c:pt>
                  <c:pt idx="7">
                    <c:v>Feb</c:v>
                  </c:pt>
                  <c:pt idx="8">
                    <c:v>Mar</c:v>
                  </c:pt>
                  <c:pt idx="9">
                    <c:v>Apr</c:v>
                  </c:pt>
                  <c:pt idx="10">
                    <c:v>May</c:v>
                  </c:pt>
                  <c:pt idx="11">
                    <c:v>Jun</c:v>
                  </c:pt>
                  <c:pt idx="12">
                    <c:v>Jul</c:v>
                  </c:pt>
                  <c:pt idx="13">
                    <c:v>Aug</c:v>
                  </c:pt>
                  <c:pt idx="14">
                    <c:v>Sept</c:v>
                  </c:pt>
                  <c:pt idx="15">
                    <c:v>Oct</c:v>
                  </c:pt>
                  <c:pt idx="16">
                    <c:v>Nov</c:v>
                  </c:pt>
                  <c:pt idx="17">
                    <c:v>Dec</c:v>
                  </c:pt>
                </c:lvl>
                <c:lvl>
                  <c:pt idx="0">
                    <c:v>2012</c:v>
                  </c:pt>
                  <c:pt idx="6">
                    <c:v>2013</c:v>
                  </c:pt>
                </c:lvl>
              </c:multiLvlStrCache>
            </c:multiLvlStrRef>
          </c:cat>
          <c:val>
            <c:numRef>
              <c:f>'Electricity price'!$H$190:$H$207</c:f>
              <c:numCache>
                <c:formatCode>_(* #,##0.00_);_(* \(#,##0.00\);_(* "-"??_);_(@_)</c:formatCode>
                <c:ptCount val="18"/>
                <c:pt idx="0">
                  <c:v>0.85270000000000001</c:v>
                </c:pt>
                <c:pt idx="1">
                  <c:v>0.85270000000000001</c:v>
                </c:pt>
                <c:pt idx="2">
                  <c:v>0.85270000000000001</c:v>
                </c:pt>
                <c:pt idx="3">
                  <c:v>0.85270000000000001</c:v>
                </c:pt>
                <c:pt idx="4">
                  <c:v>0.85270000000000001</c:v>
                </c:pt>
                <c:pt idx="5">
                  <c:v>0.85270000000000001</c:v>
                </c:pt>
                <c:pt idx="6">
                  <c:v>0.85270000000000001</c:v>
                </c:pt>
                <c:pt idx="7">
                  <c:v>0.85270000000000001</c:v>
                </c:pt>
                <c:pt idx="8">
                  <c:v>0.85270000000000001</c:v>
                </c:pt>
                <c:pt idx="9">
                  <c:v>0.85270000000000001</c:v>
                </c:pt>
                <c:pt idx="10">
                  <c:v>0.89249999999999996</c:v>
                </c:pt>
                <c:pt idx="11">
                  <c:v>0.89249999999999996</c:v>
                </c:pt>
                <c:pt idx="12">
                  <c:v>0.9274</c:v>
                </c:pt>
                <c:pt idx="13">
                  <c:v>0.9274</c:v>
                </c:pt>
                <c:pt idx="14">
                  <c:v>0.9274</c:v>
                </c:pt>
                <c:pt idx="15">
                  <c:v>0.9274</c:v>
                </c:pt>
                <c:pt idx="16">
                  <c:v>0.94450000000000001</c:v>
                </c:pt>
                <c:pt idx="17">
                  <c:v>0.92830000000000001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185536"/>
        <c:axId val="113187072"/>
      </c:barChart>
      <c:catAx>
        <c:axId val="1131855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13187072"/>
        <c:crosses val="autoZero"/>
        <c:auto val="1"/>
        <c:lblAlgn val="ctr"/>
        <c:lblOffset val="100"/>
        <c:noMultiLvlLbl val="0"/>
      </c:catAx>
      <c:valAx>
        <c:axId val="11318707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in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1318553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11096517395440463"/>
          <c:y val="0.93030644457943756"/>
          <c:w val="0.85325916517371769"/>
          <c:h val="5.1079498117627894E-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rgbClr val="E9EFF7"/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Figure: Diesel price and tariff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'Electricity price'!$G$51</c:f>
              <c:strCache>
                <c:ptCount val="1"/>
                <c:pt idx="0">
                  <c:v>Diesel wholesale price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multiLvlStrRef>
              <c:f>'Electricity price'!$E$172:$F$205</c:f>
              <c:multiLvlStrCache>
                <c:ptCount val="34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Sept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Sept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Sept</c:v>
                  </c:pt>
                  <c:pt idx="33">
                    <c:v>Oct</c:v>
                  </c:pt>
                </c:lvl>
                <c:lvl>
                  <c:pt idx="0">
                    <c:v>2011</c:v>
                  </c:pt>
                  <c:pt idx="18">
                    <c:v>2012</c:v>
                  </c:pt>
                  <c:pt idx="24">
                    <c:v>2013</c:v>
                  </c:pt>
                </c:lvl>
              </c:multiLvlStrCache>
            </c:multiLvlStrRef>
          </c:cat>
          <c:val>
            <c:numRef>
              <c:f>'Electricity price'!$G$172:$G$206</c:f>
              <c:numCache>
                <c:formatCode>_(* #,##0.00_);_(* \(#,##0.00\);_(* "-"??_);_(@_)</c:formatCode>
                <c:ptCount val="35"/>
                <c:pt idx="0">
                  <c:v>2.4998999999999998</c:v>
                </c:pt>
                <c:pt idx="1">
                  <c:v>2.5687000000000002</c:v>
                </c:pt>
                <c:pt idx="2">
                  <c:v>2.6983999999999999</c:v>
                </c:pt>
                <c:pt idx="3">
                  <c:v>2.9019999999999997</c:v>
                </c:pt>
                <c:pt idx="4">
                  <c:v>2.9648000000000003</c:v>
                </c:pt>
                <c:pt idx="5">
                  <c:v>2.7768000000000002</c:v>
                </c:pt>
                <c:pt idx="6">
                  <c:v>2.71</c:v>
                </c:pt>
                <c:pt idx="7">
                  <c:v>2.68</c:v>
                </c:pt>
                <c:pt idx="8">
                  <c:v>2.5937000000000001</c:v>
                </c:pt>
                <c:pt idx="9">
                  <c:v>2.6303000000000001</c:v>
                </c:pt>
                <c:pt idx="10">
                  <c:v>2.6566999999999998</c:v>
                </c:pt>
                <c:pt idx="11">
                  <c:v>2.7604000000000002</c:v>
                </c:pt>
                <c:pt idx="12">
                  <c:v>2.7109999999999999</c:v>
                </c:pt>
                <c:pt idx="13">
                  <c:v>2.7454000000000001</c:v>
                </c:pt>
                <c:pt idx="14">
                  <c:v>2.7690000000000001</c:v>
                </c:pt>
                <c:pt idx="15">
                  <c:v>2.8422999999999998</c:v>
                </c:pt>
                <c:pt idx="16">
                  <c:v>2.8182</c:v>
                </c:pt>
                <c:pt idx="17">
                  <c:v>2.7290999999999999</c:v>
                </c:pt>
                <c:pt idx="18">
                  <c:v>2.5468999999999999</c:v>
                </c:pt>
                <c:pt idx="19">
                  <c:v>2.6259000000000001</c:v>
                </c:pt>
                <c:pt idx="20">
                  <c:v>2.7812999999999999</c:v>
                </c:pt>
                <c:pt idx="21">
                  <c:v>2.8062</c:v>
                </c:pt>
                <c:pt idx="22">
                  <c:v>2.7818000000000001</c:v>
                </c:pt>
                <c:pt idx="23">
                  <c:v>2.7383000000000002</c:v>
                </c:pt>
                <c:pt idx="24">
                  <c:v>2.7286000000000001</c:v>
                </c:pt>
                <c:pt idx="25">
                  <c:v>2.7774999999999999</c:v>
                </c:pt>
                <c:pt idx="26">
                  <c:v>2.8243999999999998</c:v>
                </c:pt>
                <c:pt idx="27">
                  <c:v>2.7313000000000001</c:v>
                </c:pt>
                <c:pt idx="28">
                  <c:v>2.6173000000000002</c:v>
                </c:pt>
                <c:pt idx="29">
                  <c:v>2.6438000000000001</c:v>
                </c:pt>
                <c:pt idx="30">
                  <c:v>2.7248999999999999</c:v>
                </c:pt>
                <c:pt idx="31">
                  <c:v>2.7797000000000001</c:v>
                </c:pt>
                <c:pt idx="32">
                  <c:v>2.8050000000000002</c:v>
                </c:pt>
                <c:pt idx="33">
                  <c:v>2.7806000000000002</c:v>
                </c:pt>
                <c:pt idx="34">
                  <c:v>2.7547999999999999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27735680"/>
        <c:axId val="127742336"/>
      </c:barChart>
      <c:lineChart>
        <c:grouping val="standard"/>
        <c:varyColors val="0"/>
        <c:ser>
          <c:idx val="1"/>
          <c:order val="1"/>
          <c:tx>
            <c:strRef>
              <c:f>'Electricity price'!$H$51</c:f>
              <c:strCache>
                <c:ptCount val="1"/>
                <c:pt idx="0">
                  <c:v>Seniti per kWh</c:v>
                </c:pt>
              </c:strCache>
            </c:strRef>
          </c:tx>
          <c:spPr>
            <a:ln w="19050">
              <a:prstDash val="sysDot"/>
            </a:ln>
          </c:spPr>
          <c:marker>
            <c:symbol val="none"/>
          </c:marker>
          <c:cat>
            <c:strRef>
              <c:f>'Electricity price'!$F$172:$F$206</c:f>
              <c:strCache>
                <c:ptCount val="3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Sept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'Electricity price'!$H$172:$H$206</c:f>
              <c:numCache>
                <c:formatCode>#,##0.00_ ;\-#,##0.00\ </c:formatCode>
                <c:ptCount val="35"/>
                <c:pt idx="0">
                  <c:v>0.84899999999999998</c:v>
                </c:pt>
                <c:pt idx="1">
                  <c:v>0.84899999999999998</c:v>
                </c:pt>
                <c:pt idx="2">
                  <c:v>0.84899999999999998</c:v>
                </c:pt>
                <c:pt idx="3">
                  <c:v>0.98</c:v>
                </c:pt>
                <c:pt idx="4">
                  <c:v>0.98</c:v>
                </c:pt>
                <c:pt idx="5">
                  <c:v>0.98</c:v>
                </c:pt>
                <c:pt idx="6">
                  <c:v>0.98</c:v>
                </c:pt>
                <c:pt idx="7">
                  <c:v>0.98</c:v>
                </c:pt>
                <c:pt idx="8">
                  <c:v>0.98</c:v>
                </c:pt>
                <c:pt idx="9">
                  <c:v>0.93300000000000005</c:v>
                </c:pt>
                <c:pt idx="10">
                  <c:v>0.93300000000000005</c:v>
                </c:pt>
                <c:pt idx="11">
                  <c:v>0.93300000000000005</c:v>
                </c:pt>
                <c:pt idx="12">
                  <c:v>0.93279999999999996</c:v>
                </c:pt>
                <c:pt idx="13">
                  <c:v>0.93279999999999996</c:v>
                </c:pt>
                <c:pt idx="14">
                  <c:v>0.93279999999999996</c:v>
                </c:pt>
                <c:pt idx="15">
                  <c:v>0.93200000000000005</c:v>
                </c:pt>
                <c:pt idx="16">
                  <c:v>0.93200000000000005</c:v>
                </c:pt>
                <c:pt idx="17" formatCode="_(* #,##0.00_);_(* \(#,##0.00\);_(* &quot;-&quot;??_);_(@_)">
                  <c:v>0.93200000000000005</c:v>
                </c:pt>
                <c:pt idx="18" formatCode="_(* #,##0.00_);_(* \(#,##0.00\);_(* &quot;-&quot;??_);_(@_)">
                  <c:v>0.85270000000000001</c:v>
                </c:pt>
                <c:pt idx="19" formatCode="_(* #,##0.00_);_(* \(#,##0.00\);_(* &quot;-&quot;??_);_(@_)">
                  <c:v>0.85270000000000001</c:v>
                </c:pt>
                <c:pt idx="20" formatCode="_(* #,##0.00_);_(* \(#,##0.00\);_(* &quot;-&quot;??_);_(@_)">
                  <c:v>0.85270000000000001</c:v>
                </c:pt>
                <c:pt idx="21" formatCode="_(* #,##0.00_);_(* \(#,##0.00\);_(* &quot;-&quot;??_);_(@_)">
                  <c:v>0.85270000000000001</c:v>
                </c:pt>
                <c:pt idx="22" formatCode="_(* #,##0.00_);_(* \(#,##0.00\);_(* &quot;-&quot;??_);_(@_)">
                  <c:v>0.85270000000000001</c:v>
                </c:pt>
                <c:pt idx="23" formatCode="_(* #,##0.00_);_(* \(#,##0.00\);_(* &quot;-&quot;??_);_(@_)">
                  <c:v>0.85270000000000001</c:v>
                </c:pt>
                <c:pt idx="24" formatCode="_(* #,##0.00_);_(* \(#,##0.00\);_(* &quot;-&quot;??_);_(@_)">
                  <c:v>0.85270000000000001</c:v>
                </c:pt>
                <c:pt idx="25" formatCode="_(* #,##0.00_);_(* \(#,##0.00\);_(* &quot;-&quot;??_);_(@_)">
                  <c:v>0.85270000000000001</c:v>
                </c:pt>
                <c:pt idx="26" formatCode="_(* #,##0.00_);_(* \(#,##0.00\);_(* &quot;-&quot;??_);_(@_)">
                  <c:v>0.85270000000000001</c:v>
                </c:pt>
                <c:pt idx="27" formatCode="_(* #,##0.00_);_(* \(#,##0.00\);_(* &quot;-&quot;??_);_(@_)">
                  <c:v>0.85270000000000001</c:v>
                </c:pt>
                <c:pt idx="28" formatCode="_(* #,##0.00_);_(* \(#,##0.00\);_(* &quot;-&quot;??_);_(@_)">
                  <c:v>0.89249999999999996</c:v>
                </c:pt>
                <c:pt idx="29" formatCode="_(* #,##0.00_);_(* \(#,##0.00\);_(* &quot;-&quot;??_);_(@_)">
                  <c:v>0.89249999999999996</c:v>
                </c:pt>
                <c:pt idx="30" formatCode="_(* #,##0.00_);_(* \(#,##0.00\);_(* &quot;-&quot;??_);_(@_)">
                  <c:v>0.9274</c:v>
                </c:pt>
                <c:pt idx="31" formatCode="_(* #,##0.00_);_(* \(#,##0.00\);_(* &quot;-&quot;??_);_(@_)">
                  <c:v>0.9274</c:v>
                </c:pt>
                <c:pt idx="32" formatCode="_(* #,##0.00_);_(* \(#,##0.00\);_(* &quot;-&quot;??_);_(@_)">
                  <c:v>0.9274</c:v>
                </c:pt>
                <c:pt idx="33" formatCode="_(* #,##0.00_);_(* \(#,##0.00\);_(* &quot;-&quot;??_);_(@_)">
                  <c:v>0.9274</c:v>
                </c:pt>
                <c:pt idx="34" formatCode="_(* #,##0.00_);_(* \(#,##0.00\);_(* &quot;-&quot;??_);_(@_)">
                  <c:v>0.94450000000000001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735680"/>
        <c:axId val="127742336"/>
      </c:lineChart>
      <c:catAx>
        <c:axId val="1277356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27742336"/>
        <c:crosses val="autoZero"/>
        <c:auto val="1"/>
        <c:lblAlgn val="ctr"/>
        <c:lblOffset val="100"/>
        <c:noMultiLvlLbl val="0"/>
      </c:catAx>
      <c:valAx>
        <c:axId val="12774233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1277356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E6F2F6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38102</xdr:colOff>
      <xdr:row>1</xdr:row>
      <xdr:rowOff>57151</xdr:rowOff>
    </xdr:from>
    <xdr:to>
      <xdr:col>15</xdr:col>
      <xdr:colOff>304801</xdr:colOff>
      <xdr:row>22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19048</xdr:colOff>
      <xdr:row>50</xdr:row>
      <xdr:rowOff>19049</xdr:rowOff>
    </xdr:from>
    <xdr:to>
      <xdr:col>20</xdr:col>
      <xdr:colOff>561975</xdr:colOff>
      <xdr:row>67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</xdr:colOff>
      <xdr:row>118</xdr:row>
      <xdr:rowOff>104774</xdr:rowOff>
    </xdr:from>
    <xdr:to>
      <xdr:col>16</xdr:col>
      <xdr:colOff>466725</xdr:colOff>
      <xdr:row>133</xdr:row>
      <xdr:rowOff>161924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leti/Documents/My%20Directory/PMO/PMO/Energy/Energy%20Statistics%20Yearbook/Source/Energy%20Statistics%20data/Publication%20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roleum on imports"/>
      <sheetName val="Petroleum products"/>
      <sheetName val="Petroleum MLCI prices"/>
      <sheetName val="LPG prices"/>
      <sheetName val="Petroleum stat prices"/>
      <sheetName val="Electricity price"/>
      <sheetName val="Imported vehicle"/>
    </sheetNames>
    <sheetDataSet>
      <sheetData sheetId="0"/>
      <sheetData sheetId="1"/>
      <sheetData sheetId="2">
        <row r="4">
          <cell r="F4">
            <v>1.1360999999999999</v>
          </cell>
          <cell r="G4">
            <v>1.2243999999999999</v>
          </cell>
          <cell r="S4">
            <v>1.2059366666666669</v>
          </cell>
        </row>
        <row r="5">
          <cell r="F5">
            <v>1.1360999999999999</v>
          </cell>
          <cell r="G5">
            <v>1.2243999999999999</v>
          </cell>
          <cell r="S5">
            <v>1.1053833333333334</v>
          </cell>
        </row>
        <row r="6">
          <cell r="F6">
            <v>1.0993999999999999</v>
          </cell>
          <cell r="G6">
            <v>1.1859</v>
          </cell>
          <cell r="S6">
            <v>1.3263500000000001</v>
          </cell>
        </row>
        <row r="7">
          <cell r="F7">
            <v>1.0993999999999999</v>
          </cell>
          <cell r="G7">
            <v>1.1859</v>
          </cell>
          <cell r="S7">
            <v>1.4959166666666668</v>
          </cell>
        </row>
        <row r="8">
          <cell r="F8">
            <v>1.0548</v>
          </cell>
          <cell r="G8">
            <v>1.139</v>
          </cell>
          <cell r="S8">
            <v>1.9390499999999999</v>
          </cell>
        </row>
        <row r="9">
          <cell r="F9">
            <v>1.0548</v>
          </cell>
          <cell r="G9">
            <v>1.139</v>
          </cell>
          <cell r="S9">
            <v>2.3604999999999996</v>
          </cell>
        </row>
        <row r="10">
          <cell r="F10">
            <v>1.1051599999999999</v>
          </cell>
          <cell r="G10">
            <v>1.1919200000000001</v>
          </cell>
          <cell r="S10">
            <v>2.3913249999999997</v>
          </cell>
        </row>
        <row r="11">
          <cell r="F11">
            <v>1.1051599999999999</v>
          </cell>
          <cell r="G11">
            <v>1.1919200000000001</v>
          </cell>
          <cell r="S11">
            <v>3.3271249999999992</v>
          </cell>
        </row>
        <row r="12">
          <cell r="F12">
            <v>1.1415999999999999</v>
          </cell>
          <cell r="G12">
            <v>1.2512000000000001</v>
          </cell>
          <cell r="S12">
            <v>2.2743833333333332</v>
          </cell>
        </row>
        <row r="13">
          <cell r="F13">
            <v>1.1415999999999999</v>
          </cell>
          <cell r="G13">
            <v>1.2512000000000001</v>
          </cell>
          <cell r="S13">
            <v>2.497266666666667</v>
          </cell>
        </row>
        <row r="14">
          <cell r="F14">
            <v>1.1340000000000001</v>
          </cell>
          <cell r="G14">
            <v>1.2431999999999999</v>
          </cell>
        </row>
        <row r="15">
          <cell r="F15">
            <v>1.1340000000000001</v>
          </cell>
          <cell r="G15">
            <v>1.2431999999999999</v>
          </cell>
        </row>
        <row r="16">
          <cell r="F16">
            <v>0.97409999999999997</v>
          </cell>
          <cell r="G16">
            <v>1.0752999999999999</v>
          </cell>
        </row>
        <row r="17">
          <cell r="F17">
            <v>0.97409999999999997</v>
          </cell>
          <cell r="G17">
            <v>1.0752999999999999</v>
          </cell>
        </row>
        <row r="18">
          <cell r="F18">
            <v>0.90529999999999999</v>
          </cell>
          <cell r="G18">
            <v>1.0031000000000001</v>
          </cell>
        </row>
        <row r="19">
          <cell r="F19">
            <v>0.90529999999999999</v>
          </cell>
          <cell r="G19">
            <v>1.0031000000000001</v>
          </cell>
        </row>
        <row r="20">
          <cell r="F20">
            <v>0.98269999999999991</v>
          </cell>
          <cell r="G20">
            <v>1.0843</v>
          </cell>
        </row>
        <row r="21">
          <cell r="F21">
            <v>0.98269999999999991</v>
          </cell>
          <cell r="G21">
            <v>1.0843</v>
          </cell>
        </row>
        <row r="22">
          <cell r="F22">
            <v>1.0129000000000001</v>
          </cell>
          <cell r="G22">
            <v>1.1159999999999999</v>
          </cell>
        </row>
        <row r="23">
          <cell r="F23">
            <v>1.0129000000000001</v>
          </cell>
          <cell r="G23">
            <v>1.1159999999999999</v>
          </cell>
        </row>
        <row r="24">
          <cell r="F24">
            <v>1.0293999999999999</v>
          </cell>
          <cell r="G24">
            <v>1.1334</v>
          </cell>
        </row>
        <row r="25">
          <cell r="F25">
            <v>1.0293999999999999</v>
          </cell>
          <cell r="G25">
            <v>1.1334</v>
          </cell>
        </row>
        <row r="26">
          <cell r="F26">
            <v>1.1120999999999999</v>
          </cell>
          <cell r="G26">
            <v>1.2202</v>
          </cell>
        </row>
        <row r="27">
          <cell r="F27">
            <v>1.1120999999999999</v>
          </cell>
          <cell r="G27">
            <v>1.2202</v>
          </cell>
        </row>
        <row r="28">
          <cell r="F28">
            <v>1.1584999999999999</v>
          </cell>
          <cell r="G28">
            <v>1.2688999999999999</v>
          </cell>
        </row>
        <row r="29">
          <cell r="F29">
            <v>1.1584999999999999</v>
          </cell>
          <cell r="G29">
            <v>1.2688999999999999</v>
          </cell>
        </row>
        <row r="30">
          <cell r="F30">
            <v>1.2111000000000001</v>
          </cell>
          <cell r="G30">
            <v>1.3241999999999998</v>
          </cell>
        </row>
        <row r="31">
          <cell r="F31">
            <v>1.2111000000000001</v>
          </cell>
          <cell r="G31">
            <v>1.3241999999999998</v>
          </cell>
        </row>
        <row r="32">
          <cell r="F32">
            <v>1.3427</v>
          </cell>
          <cell r="G32">
            <v>1.4622999999999999</v>
          </cell>
        </row>
        <row r="33">
          <cell r="F33">
            <v>1.3427</v>
          </cell>
          <cell r="G33">
            <v>1.4622999999999999</v>
          </cell>
        </row>
        <row r="34">
          <cell r="F34">
            <v>1.1366000000000001</v>
          </cell>
          <cell r="G34">
            <v>1.2459</v>
          </cell>
        </row>
        <row r="35">
          <cell r="F35">
            <v>1.1366000000000001</v>
          </cell>
          <cell r="G35">
            <v>1.2459</v>
          </cell>
        </row>
        <row r="36">
          <cell r="F36">
            <v>1.1932</v>
          </cell>
          <cell r="G36">
            <v>1.3053999999999999</v>
          </cell>
        </row>
        <row r="37">
          <cell r="F37">
            <v>1.1932</v>
          </cell>
          <cell r="G37">
            <v>1.3053999999999999</v>
          </cell>
        </row>
        <row r="38">
          <cell r="F38">
            <v>1.2370000000000001</v>
          </cell>
          <cell r="G38">
            <v>1.3513999999999999</v>
          </cell>
        </row>
        <row r="39">
          <cell r="F39">
            <v>1.2370000000000001</v>
          </cell>
          <cell r="G39">
            <v>1.3513999999999999</v>
          </cell>
        </row>
        <row r="40">
          <cell r="F40">
            <v>1.2235</v>
          </cell>
          <cell r="G40">
            <v>1.3371999999999999</v>
          </cell>
        </row>
        <row r="41">
          <cell r="F41">
            <v>1.2235</v>
          </cell>
          <cell r="G41">
            <v>1.3371999999999999</v>
          </cell>
        </row>
        <row r="42">
          <cell r="F42">
            <v>1.2959000000000001</v>
          </cell>
          <cell r="G42">
            <v>1.4132</v>
          </cell>
        </row>
        <row r="43">
          <cell r="F43">
            <v>1.2959000000000001</v>
          </cell>
          <cell r="G43">
            <v>1.4132</v>
          </cell>
        </row>
        <row r="44">
          <cell r="F44">
            <v>1.3097000000000001</v>
          </cell>
          <cell r="G44">
            <v>1.4277000000000002</v>
          </cell>
        </row>
        <row r="45">
          <cell r="F45">
            <v>1.3097000000000001</v>
          </cell>
          <cell r="G45">
            <v>1.4277000000000002</v>
          </cell>
        </row>
        <row r="46">
          <cell r="F46">
            <v>1.3734</v>
          </cell>
          <cell r="G46">
            <v>1.4946000000000002</v>
          </cell>
        </row>
        <row r="47">
          <cell r="F47">
            <v>1.3734</v>
          </cell>
          <cell r="G47">
            <v>1.4946000000000002</v>
          </cell>
        </row>
        <row r="48">
          <cell r="F48">
            <v>1.4324000000000001</v>
          </cell>
          <cell r="G48">
            <v>1.5565</v>
          </cell>
        </row>
        <row r="49">
          <cell r="F49">
            <v>1.4324000000000001</v>
          </cell>
          <cell r="G49">
            <v>1.5565</v>
          </cell>
        </row>
        <row r="50">
          <cell r="F50">
            <v>1.6131</v>
          </cell>
          <cell r="G50">
            <v>1.7463</v>
          </cell>
        </row>
        <row r="51">
          <cell r="F51">
            <v>1.6131</v>
          </cell>
          <cell r="G51">
            <v>1.7463</v>
          </cell>
        </row>
        <row r="52">
          <cell r="F52">
            <v>1.7101</v>
          </cell>
          <cell r="G52">
            <v>1.8481000000000001</v>
          </cell>
        </row>
        <row r="53">
          <cell r="F53">
            <v>1.7101</v>
          </cell>
          <cell r="G53">
            <v>1.8481000000000001</v>
          </cell>
        </row>
        <row r="54">
          <cell r="F54">
            <v>1.4815</v>
          </cell>
          <cell r="G54">
            <v>1.8230000000000002</v>
          </cell>
        </row>
        <row r="55">
          <cell r="F55">
            <v>1.4815</v>
          </cell>
          <cell r="G55">
            <v>1.8230000000000002</v>
          </cell>
        </row>
        <row r="56">
          <cell r="F56">
            <v>1.4280000000000002</v>
          </cell>
          <cell r="G56">
            <v>1.7572000000000001</v>
          </cell>
        </row>
        <row r="57">
          <cell r="F57">
            <v>1.4280000000000002</v>
          </cell>
          <cell r="G57">
            <v>1.7572000000000001</v>
          </cell>
        </row>
        <row r="58">
          <cell r="F58">
            <v>1.7653999999999999</v>
          </cell>
          <cell r="G58">
            <v>1.8891</v>
          </cell>
        </row>
        <row r="59">
          <cell r="F59">
            <v>1.7653999999999999</v>
          </cell>
          <cell r="G59">
            <v>1.8891</v>
          </cell>
        </row>
        <row r="60">
          <cell r="F60">
            <v>1.6840000000000002</v>
          </cell>
          <cell r="G60">
            <v>2.0722</v>
          </cell>
        </row>
        <row r="61">
          <cell r="F61">
            <v>1.6840000000000002</v>
          </cell>
          <cell r="G61">
            <v>2.0722</v>
          </cell>
        </row>
        <row r="62">
          <cell r="F62">
            <v>1.8241999999999998</v>
          </cell>
          <cell r="G62">
            <v>2.2446999999999999</v>
          </cell>
        </row>
        <row r="63">
          <cell r="F63">
            <v>1.8241999999999998</v>
          </cell>
          <cell r="G63">
            <v>2.2446999999999999</v>
          </cell>
        </row>
        <row r="64">
          <cell r="F64">
            <v>1.7738</v>
          </cell>
          <cell r="G64">
            <v>2.1827000000000001</v>
          </cell>
        </row>
        <row r="65">
          <cell r="F65">
            <v>1.7738</v>
          </cell>
          <cell r="G65">
            <v>2.1827000000000001</v>
          </cell>
        </row>
        <row r="66">
          <cell r="F66">
            <v>1.7738</v>
          </cell>
          <cell r="G66">
            <v>2.1827000000000001</v>
          </cell>
        </row>
        <row r="67">
          <cell r="F67">
            <v>1.7738</v>
          </cell>
          <cell r="G67">
            <v>2.1827000000000001</v>
          </cell>
        </row>
        <row r="68">
          <cell r="F68">
            <v>1.8030000000000002</v>
          </cell>
          <cell r="G68">
            <v>2.2186000000000003</v>
          </cell>
        </row>
        <row r="69">
          <cell r="F69">
            <v>1.8030000000000002</v>
          </cell>
          <cell r="G69">
            <v>2.2186000000000003</v>
          </cell>
        </row>
        <row r="70">
          <cell r="F70">
            <v>2.0482</v>
          </cell>
          <cell r="G70">
            <v>2.5203000000000002</v>
          </cell>
        </row>
        <row r="71">
          <cell r="F71">
            <v>2.0482</v>
          </cell>
          <cell r="G71">
            <v>2.5203000000000002</v>
          </cell>
        </row>
        <row r="72">
          <cell r="F72">
            <v>2.0989</v>
          </cell>
          <cell r="G72">
            <v>2.5827</v>
          </cell>
        </row>
        <row r="73">
          <cell r="F73">
            <v>2.0989</v>
          </cell>
          <cell r="G73">
            <v>2.5827</v>
          </cell>
        </row>
        <row r="74">
          <cell r="F74">
            <v>2.0122</v>
          </cell>
          <cell r="G74">
            <v>2.476</v>
          </cell>
        </row>
        <row r="75">
          <cell r="F75">
            <v>2.0122</v>
          </cell>
          <cell r="G75">
            <v>2.476</v>
          </cell>
        </row>
        <row r="76">
          <cell r="F76">
            <v>1.7638999999999998</v>
          </cell>
          <cell r="G76">
            <v>2.1705000000000001</v>
          </cell>
        </row>
        <row r="77">
          <cell r="F77">
            <v>1.7638999999999998</v>
          </cell>
          <cell r="G77">
            <v>2.1705000000000001</v>
          </cell>
        </row>
        <row r="78">
          <cell r="F78">
            <v>1.7475999999999998</v>
          </cell>
          <cell r="G78">
            <v>2.1503999999999999</v>
          </cell>
        </row>
        <row r="79">
          <cell r="F79">
            <v>1.7475999999999998</v>
          </cell>
          <cell r="G79">
            <v>2.1503999999999999</v>
          </cell>
        </row>
        <row r="80">
          <cell r="F80">
            <v>1.8085</v>
          </cell>
          <cell r="G80">
            <v>2.2254</v>
          </cell>
        </row>
        <row r="81">
          <cell r="F81">
            <v>1.8085</v>
          </cell>
          <cell r="G81">
            <v>2.2254</v>
          </cell>
        </row>
        <row r="82">
          <cell r="F82">
            <v>2.0233000000000003</v>
          </cell>
          <cell r="G82">
            <v>2.4897</v>
          </cell>
        </row>
        <row r="83">
          <cell r="F83">
            <v>2.0000999999999998</v>
          </cell>
          <cell r="G83">
            <v>2.4611000000000001</v>
          </cell>
        </row>
        <row r="84">
          <cell r="F84">
            <v>2.0499999999999998</v>
          </cell>
          <cell r="G84">
            <v>2.5225</v>
          </cell>
        </row>
        <row r="85">
          <cell r="F85">
            <v>2.0899000000000001</v>
          </cell>
          <cell r="G85">
            <v>2.5716000000000001</v>
          </cell>
        </row>
        <row r="86">
          <cell r="F86">
            <v>2.2534000000000001</v>
          </cell>
          <cell r="G86">
            <v>2.7727999999999997</v>
          </cell>
        </row>
        <row r="87">
          <cell r="F87">
            <v>2.2637999999999998</v>
          </cell>
          <cell r="G87">
            <v>2.7856000000000001</v>
          </cell>
        </row>
        <row r="88">
          <cell r="F88">
            <v>2.4813999999999998</v>
          </cell>
          <cell r="G88">
            <v>3.0533999999999999</v>
          </cell>
        </row>
        <row r="89">
          <cell r="F89">
            <v>2.504</v>
          </cell>
          <cell r="G89">
            <v>3.0811999999999999</v>
          </cell>
        </row>
        <row r="90">
          <cell r="F90">
            <v>2.3881999999999999</v>
          </cell>
          <cell r="G90">
            <v>2.9386999999999999</v>
          </cell>
        </row>
        <row r="91">
          <cell r="F91">
            <v>2.4090000000000003</v>
          </cell>
          <cell r="G91">
            <v>2.9643000000000002</v>
          </cell>
        </row>
        <row r="92">
          <cell r="F92">
            <v>2.6220999999999997</v>
          </cell>
          <cell r="G92">
            <v>3.2264999999999997</v>
          </cell>
        </row>
        <row r="93">
          <cell r="F93">
            <v>2.7677999999999998</v>
          </cell>
          <cell r="G93">
            <v>3.4057999999999997</v>
          </cell>
        </row>
        <row r="94">
          <cell r="F94">
            <v>3.0305</v>
          </cell>
          <cell r="G94">
            <v>3.7289999999999996</v>
          </cell>
        </row>
        <row r="95">
          <cell r="F95">
            <v>3.2011000000000003</v>
          </cell>
          <cell r="G95">
            <v>3.9389999999999996</v>
          </cell>
        </row>
        <row r="96">
          <cell r="F96">
            <v>3.1826999999999996</v>
          </cell>
          <cell r="G96">
            <v>3.9163000000000001</v>
          </cell>
        </row>
        <row r="97">
          <cell r="F97">
            <v>2.8322000000000003</v>
          </cell>
          <cell r="G97">
            <v>3.4849999999999999</v>
          </cell>
        </row>
        <row r="98">
          <cell r="F98">
            <v>2.7149000000000001</v>
          </cell>
          <cell r="G98">
            <v>3.3407</v>
          </cell>
        </row>
        <row r="99">
          <cell r="F99">
            <v>2.6593999999999998</v>
          </cell>
          <cell r="G99">
            <v>2.8456000000000001</v>
          </cell>
        </row>
        <row r="100">
          <cell r="F100">
            <v>2.3108</v>
          </cell>
          <cell r="G100">
            <v>2.4725999999999999</v>
          </cell>
        </row>
        <row r="101">
          <cell r="F101">
            <v>2.0772999999999997</v>
          </cell>
          <cell r="G101">
            <v>2.2227000000000001</v>
          </cell>
        </row>
        <row r="102">
          <cell r="F102">
            <v>2.0655999999999999</v>
          </cell>
          <cell r="G102">
            <v>2.2101999999999999</v>
          </cell>
        </row>
        <row r="103">
          <cell r="F103">
            <v>1.9235</v>
          </cell>
          <cell r="G103">
            <v>2.0581</v>
          </cell>
        </row>
        <row r="104">
          <cell r="F104">
            <v>1.9619</v>
          </cell>
          <cell r="G104">
            <v>2.0991999999999997</v>
          </cell>
        </row>
        <row r="105">
          <cell r="F105">
            <v>2.0156999999999998</v>
          </cell>
          <cell r="G105">
            <v>2.1568000000000001</v>
          </cell>
        </row>
        <row r="106">
          <cell r="F106">
            <v>2.0908000000000002</v>
          </cell>
          <cell r="G106">
            <v>2.2372000000000001</v>
          </cell>
        </row>
        <row r="107">
          <cell r="F107">
            <v>2.2709999999999999</v>
          </cell>
          <cell r="G107">
            <v>2.4300000000000002</v>
          </cell>
        </row>
        <row r="108">
          <cell r="F108">
            <v>2.2271000000000001</v>
          </cell>
          <cell r="G108">
            <v>2.383</v>
          </cell>
        </row>
        <row r="109">
          <cell r="F109">
            <v>2.1368</v>
          </cell>
          <cell r="G109">
            <v>2.2864</v>
          </cell>
        </row>
        <row r="110">
          <cell r="F110">
            <v>2.1827999999999999</v>
          </cell>
          <cell r="G110">
            <v>2.3355999999999999</v>
          </cell>
        </row>
        <row r="111">
          <cell r="F111">
            <v>2.2437</v>
          </cell>
          <cell r="G111">
            <v>2.4008000000000003</v>
          </cell>
        </row>
        <row r="112">
          <cell r="F112">
            <v>2.2284999999999999</v>
          </cell>
        </row>
        <row r="113">
          <cell r="F113">
            <v>2.2563</v>
          </cell>
        </row>
        <row r="114">
          <cell r="F114">
            <v>2.2471999999999999</v>
          </cell>
        </row>
        <row r="115">
          <cell r="F115">
            <v>2.3227000000000002</v>
          </cell>
        </row>
        <row r="116">
          <cell r="F116">
            <v>2.4600999999999997</v>
          </cell>
        </row>
        <row r="117">
          <cell r="F117">
            <v>2.3978999999999999</v>
          </cell>
        </row>
        <row r="118">
          <cell r="F118">
            <v>2.3338999999999999</v>
          </cell>
        </row>
        <row r="119">
          <cell r="F119">
            <v>2.3039000000000001</v>
          </cell>
        </row>
        <row r="120">
          <cell r="F120">
            <v>2.363</v>
          </cell>
        </row>
        <row r="121">
          <cell r="F121">
            <v>2.3272999999999997</v>
          </cell>
        </row>
        <row r="122">
          <cell r="F122">
            <v>2.3725000000000001</v>
          </cell>
        </row>
        <row r="123">
          <cell r="F123">
            <v>2.3934000000000002</v>
          </cell>
        </row>
        <row r="124">
          <cell r="F124">
            <v>2.4998999999999998</v>
          </cell>
        </row>
        <row r="125">
          <cell r="F125">
            <v>2.5687000000000002</v>
          </cell>
        </row>
        <row r="126">
          <cell r="F126">
            <v>2.6983999999999999</v>
          </cell>
        </row>
        <row r="127">
          <cell r="F127">
            <v>2.9019999999999997</v>
          </cell>
        </row>
        <row r="128">
          <cell r="F128">
            <v>2.9648000000000003</v>
          </cell>
        </row>
        <row r="129">
          <cell r="F129">
            <v>2.7768000000000002</v>
          </cell>
        </row>
        <row r="130">
          <cell r="F130">
            <v>2.71</v>
          </cell>
        </row>
        <row r="131">
          <cell r="F131">
            <v>2.68</v>
          </cell>
        </row>
        <row r="132">
          <cell r="F132">
            <v>2.5937000000000001</v>
          </cell>
        </row>
        <row r="133">
          <cell r="F133">
            <v>2.6303000000000001</v>
          </cell>
        </row>
        <row r="134">
          <cell r="F134">
            <v>2.6566999999999998</v>
          </cell>
        </row>
        <row r="135">
          <cell r="F135">
            <v>2.7604000000000002</v>
          </cell>
        </row>
        <row r="136">
          <cell r="F136">
            <v>2.7109999999999999</v>
          </cell>
        </row>
        <row r="137">
          <cell r="F137">
            <v>2.7454000000000001</v>
          </cell>
        </row>
        <row r="138">
          <cell r="F138">
            <v>2.7690000000000001</v>
          </cell>
        </row>
        <row r="139">
          <cell r="F139">
            <v>2.8422999999999998</v>
          </cell>
        </row>
        <row r="140">
          <cell r="F140">
            <v>2.8182</v>
          </cell>
        </row>
        <row r="141">
          <cell r="F141">
            <v>2.7290999999999999</v>
          </cell>
        </row>
        <row r="142">
          <cell r="F142">
            <v>2.5468999999999999</v>
          </cell>
        </row>
        <row r="143">
          <cell r="F143">
            <v>2.6259000000000001</v>
          </cell>
        </row>
        <row r="144">
          <cell r="F144">
            <v>2.7812999999999999</v>
          </cell>
        </row>
        <row r="145">
          <cell r="F145">
            <v>2.8062</v>
          </cell>
        </row>
        <row r="146">
          <cell r="F146">
            <v>2.7818000000000001</v>
          </cell>
        </row>
        <row r="147">
          <cell r="F147">
            <v>2.7383000000000002</v>
          </cell>
        </row>
        <row r="148">
          <cell r="F148">
            <v>2.7286000000000001</v>
          </cell>
        </row>
        <row r="149">
          <cell r="F149">
            <v>2.7774999999999999</v>
          </cell>
        </row>
        <row r="150">
          <cell r="F150">
            <v>2.8243999999999998</v>
          </cell>
        </row>
        <row r="151">
          <cell r="F151">
            <v>2.7313000000000001</v>
          </cell>
        </row>
        <row r="152">
          <cell r="F152">
            <v>2.6173000000000002</v>
          </cell>
        </row>
        <row r="153">
          <cell r="F153">
            <v>2.6438000000000001</v>
          </cell>
        </row>
        <row r="154">
          <cell r="F154">
            <v>2.7248999999999999</v>
          </cell>
        </row>
        <row r="155">
          <cell r="F155">
            <v>2.7797000000000001</v>
          </cell>
        </row>
        <row r="156">
          <cell r="F156">
            <v>2.8050000000000002</v>
          </cell>
        </row>
        <row r="157">
          <cell r="F157">
            <v>2.7806000000000002</v>
          </cell>
        </row>
        <row r="158">
          <cell r="F158">
            <v>2.7547999999999999</v>
          </cell>
        </row>
        <row r="159">
          <cell r="F159">
            <v>2.7675999999999998</v>
          </cell>
        </row>
        <row r="160">
          <cell r="F160">
            <v>2.7795000000000001</v>
          </cell>
        </row>
        <row r="161">
          <cell r="F161">
            <v>2.7795000000000001</v>
          </cell>
        </row>
        <row r="162">
          <cell r="F162">
            <v>2.8062</v>
          </cell>
        </row>
        <row r="163">
          <cell r="F163">
            <v>2.7650999999999999</v>
          </cell>
        </row>
        <row r="164">
          <cell r="F164">
            <v>2.7664</v>
          </cell>
        </row>
        <row r="165">
          <cell r="F165">
            <v>2.7595000000000001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9"/>
  <sheetViews>
    <sheetView tabSelected="1" topLeftCell="A36" workbookViewId="0">
      <pane ySplit="15" topLeftCell="A51" activePane="bottomLeft" state="frozen"/>
      <selection activeCell="A36" sqref="A36"/>
      <selection pane="bottomLeft" activeCell="G42" sqref="G42"/>
    </sheetView>
  </sheetViews>
  <sheetFormatPr defaultColWidth="9.109375" defaultRowHeight="13.8" x14ac:dyDescent="0.3"/>
  <cols>
    <col min="1" max="1" width="9.109375" style="3"/>
    <col min="2" max="2" width="10.44140625" style="3" bestFit="1" customWidth="1"/>
    <col min="3" max="4" width="9.109375" style="1"/>
    <col min="5" max="5" width="10.44140625" style="2" bestFit="1" customWidth="1"/>
    <col min="6" max="6" width="7.109375" style="1" customWidth="1"/>
    <col min="7" max="8" width="13" style="1" customWidth="1"/>
    <col min="9" max="19" width="7.109375" style="1" customWidth="1"/>
    <col min="20" max="20" width="9.109375" style="1"/>
    <col min="21" max="21" width="12.44140625" style="1" bestFit="1" customWidth="1"/>
    <col min="22" max="25" width="0" style="1" hidden="1" customWidth="1"/>
    <col min="26" max="16384" width="9.109375" style="1"/>
  </cols>
  <sheetData>
    <row r="1" spans="1:35" ht="39" x14ac:dyDescent="0.25">
      <c r="A1" s="80" t="s">
        <v>19</v>
      </c>
      <c r="B1" s="80" t="s">
        <v>27</v>
      </c>
      <c r="C1" s="79" t="s">
        <v>16</v>
      </c>
      <c r="D1" s="79" t="s">
        <v>26</v>
      </c>
      <c r="E1" s="78" t="s">
        <v>19</v>
      </c>
      <c r="F1" s="77" t="s">
        <v>16</v>
      </c>
      <c r="H1" s="76" t="s">
        <v>25</v>
      </c>
      <c r="I1" s="76"/>
      <c r="J1" s="76"/>
      <c r="K1" s="76"/>
      <c r="L1" s="76"/>
      <c r="M1" s="76"/>
    </row>
    <row r="2" spans="1:35" ht="12.75" x14ac:dyDescent="0.2">
      <c r="A2" s="3">
        <v>1997</v>
      </c>
      <c r="B2" s="75" t="s">
        <v>12</v>
      </c>
      <c r="C2" s="59">
        <v>0.36</v>
      </c>
      <c r="D2" s="59"/>
      <c r="E2" s="74">
        <v>1997</v>
      </c>
      <c r="F2" s="73">
        <f>C2</f>
        <v>0.36</v>
      </c>
      <c r="U2" s="72" t="str">
        <f>E1</f>
        <v>Year</v>
      </c>
      <c r="V2" s="71">
        <v>1997</v>
      </c>
      <c r="W2" s="71">
        <f t="shared" ref="W2:AI2" si="0">V2+1</f>
        <v>1998</v>
      </c>
      <c r="X2" s="71">
        <f t="shared" si="0"/>
        <v>1999</v>
      </c>
      <c r="Y2" s="71">
        <f t="shared" si="0"/>
        <v>2000</v>
      </c>
      <c r="Z2" s="71">
        <f t="shared" si="0"/>
        <v>2001</v>
      </c>
      <c r="AA2" s="71">
        <f t="shared" si="0"/>
        <v>2002</v>
      </c>
      <c r="AB2" s="71">
        <f t="shared" si="0"/>
        <v>2003</v>
      </c>
      <c r="AC2" s="71">
        <f t="shared" si="0"/>
        <v>2004</v>
      </c>
      <c r="AD2" s="71">
        <f t="shared" si="0"/>
        <v>2005</v>
      </c>
      <c r="AE2" s="71">
        <f t="shared" si="0"/>
        <v>2006</v>
      </c>
      <c r="AF2" s="71">
        <f t="shared" si="0"/>
        <v>2007</v>
      </c>
      <c r="AG2" s="71">
        <f t="shared" si="0"/>
        <v>2008</v>
      </c>
      <c r="AH2" s="71">
        <f t="shared" si="0"/>
        <v>2009</v>
      </c>
      <c r="AI2" s="71">
        <f t="shared" si="0"/>
        <v>2010</v>
      </c>
    </row>
    <row r="3" spans="1:35" x14ac:dyDescent="0.3">
      <c r="A3" s="81">
        <v>1998</v>
      </c>
      <c r="B3" s="62" t="s">
        <v>15</v>
      </c>
      <c r="C3" s="59">
        <v>0.36</v>
      </c>
      <c r="D3" s="67"/>
      <c r="E3" s="65">
        <f t="shared" ref="E3:E15" si="1">E2+1</f>
        <v>1998</v>
      </c>
      <c r="F3" s="64">
        <f>AVERAGE(C3:C6)</f>
        <v>0.29249999999999998</v>
      </c>
      <c r="U3" s="70" t="str">
        <f>F1</f>
        <v>Seniti per kWh</v>
      </c>
      <c r="V3" s="68">
        <f>F2</f>
        <v>0.36</v>
      </c>
      <c r="W3" s="68">
        <f>F3</f>
        <v>0.29249999999999998</v>
      </c>
      <c r="X3" s="68">
        <f>F4</f>
        <v>0.27</v>
      </c>
      <c r="Y3" s="68">
        <f>F5</f>
        <v>0.30500000000000005</v>
      </c>
      <c r="Z3" s="68">
        <f>F6</f>
        <v>0.375</v>
      </c>
      <c r="AA3" s="68">
        <f>F7</f>
        <v>0.375</v>
      </c>
      <c r="AB3" s="68">
        <f>F8</f>
        <v>0.45500000000000002</v>
      </c>
      <c r="AC3" s="68">
        <f>F9</f>
        <v>0.51</v>
      </c>
      <c r="AD3" s="68">
        <f>F10</f>
        <v>0.56700000000000006</v>
      </c>
      <c r="AE3" s="68">
        <f>F11</f>
        <v>0.59</v>
      </c>
      <c r="AF3" s="68">
        <f>F12</f>
        <v>0.65</v>
      </c>
      <c r="AG3" s="68">
        <f>F13</f>
        <v>0.92849999999999988</v>
      </c>
      <c r="AH3" s="68">
        <f>F14</f>
        <v>0.77825</v>
      </c>
      <c r="AI3" s="68">
        <f>F15</f>
        <v>1.1118433333333333</v>
      </c>
    </row>
    <row r="4" spans="1:35" x14ac:dyDescent="0.3">
      <c r="A4" s="81"/>
      <c r="B4" s="62" t="s">
        <v>14</v>
      </c>
      <c r="C4" s="61">
        <v>0.27</v>
      </c>
      <c r="D4" s="66"/>
      <c r="E4" s="65">
        <f t="shared" si="1"/>
        <v>1999</v>
      </c>
      <c r="F4" s="64">
        <f>AVERAGE(C7:C10)</f>
        <v>0.27</v>
      </c>
      <c r="U4" s="70" t="s">
        <v>24</v>
      </c>
      <c r="V4" s="69"/>
      <c r="W4" s="69"/>
      <c r="X4" s="69"/>
      <c r="Y4" s="69"/>
      <c r="Z4" s="68">
        <f>'[1]Petroleum MLCI prices'!S4</f>
        <v>1.2059366666666669</v>
      </c>
      <c r="AA4" s="68">
        <f>'[1]Petroleum MLCI prices'!S5</f>
        <v>1.1053833333333334</v>
      </c>
      <c r="AB4" s="68">
        <f>'[1]Petroleum MLCI prices'!S6</f>
        <v>1.3263500000000001</v>
      </c>
      <c r="AC4" s="68">
        <f>'[1]Petroleum MLCI prices'!S7</f>
        <v>1.4959166666666668</v>
      </c>
      <c r="AD4" s="68">
        <f>'[1]Petroleum MLCI prices'!S8</f>
        <v>1.9390499999999999</v>
      </c>
      <c r="AE4" s="68">
        <f>'[1]Petroleum MLCI prices'!S9</f>
        <v>2.3604999999999996</v>
      </c>
      <c r="AF4" s="68">
        <f>'[1]Petroleum MLCI prices'!S10</f>
        <v>2.3913249999999997</v>
      </c>
      <c r="AG4" s="68">
        <f>'[1]Petroleum MLCI prices'!S11</f>
        <v>3.3271249999999992</v>
      </c>
      <c r="AH4" s="68">
        <f>'[1]Petroleum MLCI prices'!S12</f>
        <v>2.2743833333333332</v>
      </c>
      <c r="AI4" s="68">
        <f>'[1]Petroleum MLCI prices'!S13</f>
        <v>2.497266666666667</v>
      </c>
    </row>
    <row r="5" spans="1:35" x14ac:dyDescent="0.3">
      <c r="A5" s="81"/>
      <c r="B5" s="62" t="s">
        <v>13</v>
      </c>
      <c r="C5" s="61">
        <v>0.27</v>
      </c>
      <c r="D5" s="66"/>
      <c r="E5" s="65">
        <f t="shared" si="1"/>
        <v>2000</v>
      </c>
      <c r="F5" s="64">
        <f>AVERAGE(C11:C14)</f>
        <v>0.30500000000000005</v>
      </c>
    </row>
    <row r="6" spans="1:35" x14ac:dyDescent="0.3">
      <c r="A6" s="81"/>
      <c r="B6" s="62" t="s">
        <v>12</v>
      </c>
      <c r="C6" s="61">
        <v>0.27</v>
      </c>
      <c r="D6" s="66"/>
      <c r="E6" s="65">
        <f t="shared" si="1"/>
        <v>2001</v>
      </c>
      <c r="F6" s="64">
        <f>AVERAGE(C15:C18)</f>
        <v>0.375</v>
      </c>
    </row>
    <row r="7" spans="1:35" x14ac:dyDescent="0.3">
      <c r="A7" s="82">
        <v>1999</v>
      </c>
      <c r="B7" s="60" t="s">
        <v>15</v>
      </c>
      <c r="C7" s="59">
        <v>0.27</v>
      </c>
      <c r="D7" s="67"/>
      <c r="E7" s="65">
        <f t="shared" si="1"/>
        <v>2002</v>
      </c>
      <c r="F7" s="64">
        <f>AVERAGE(C19:C22)</f>
        <v>0.375</v>
      </c>
    </row>
    <row r="8" spans="1:35" x14ac:dyDescent="0.3">
      <c r="A8" s="82"/>
      <c r="B8" s="60" t="s">
        <v>14</v>
      </c>
      <c r="C8" s="59">
        <v>0.27</v>
      </c>
      <c r="D8" s="67"/>
      <c r="E8" s="65">
        <f t="shared" si="1"/>
        <v>2003</v>
      </c>
      <c r="F8" s="64">
        <f>AVERAGE(C23:C26)</f>
        <v>0.45500000000000002</v>
      </c>
    </row>
    <row r="9" spans="1:35" x14ac:dyDescent="0.3">
      <c r="A9" s="82"/>
      <c r="B9" s="60" t="s">
        <v>13</v>
      </c>
      <c r="C9" s="59">
        <v>0.27</v>
      </c>
      <c r="D9" s="67"/>
      <c r="E9" s="65">
        <f t="shared" si="1"/>
        <v>2004</v>
      </c>
      <c r="F9" s="64">
        <f>AVERAGE(C27:C30)</f>
        <v>0.51</v>
      </c>
    </row>
    <row r="10" spans="1:35" x14ac:dyDescent="0.3">
      <c r="A10" s="82"/>
      <c r="B10" s="60" t="s">
        <v>12</v>
      </c>
      <c r="C10" s="59">
        <v>0.27</v>
      </c>
      <c r="D10" s="67"/>
      <c r="E10" s="65">
        <f t="shared" si="1"/>
        <v>2005</v>
      </c>
      <c r="F10" s="64">
        <f>AVERAGE(C31:C34)</f>
        <v>0.56700000000000006</v>
      </c>
    </row>
    <row r="11" spans="1:35" x14ac:dyDescent="0.3">
      <c r="A11" s="81">
        <v>2000</v>
      </c>
      <c r="B11" s="62" t="s">
        <v>15</v>
      </c>
      <c r="C11" s="61">
        <v>0.27</v>
      </c>
      <c r="D11" s="66"/>
      <c r="E11" s="65">
        <f t="shared" si="1"/>
        <v>2006</v>
      </c>
      <c r="F11" s="64">
        <f>AVERAGE(C35:C38)</f>
        <v>0.59</v>
      </c>
    </row>
    <row r="12" spans="1:35" x14ac:dyDescent="0.3">
      <c r="A12" s="81"/>
      <c r="B12" s="62" t="s">
        <v>14</v>
      </c>
      <c r="C12" s="61">
        <v>0.27</v>
      </c>
      <c r="D12" s="66"/>
      <c r="E12" s="65">
        <f t="shared" si="1"/>
        <v>2007</v>
      </c>
      <c r="F12" s="64">
        <f>AVERAGE(C39:C42)</f>
        <v>0.65</v>
      </c>
    </row>
    <row r="13" spans="1:35" x14ac:dyDescent="0.3">
      <c r="A13" s="81"/>
      <c r="B13" s="62" t="s">
        <v>13</v>
      </c>
      <c r="C13" s="61">
        <v>0.34</v>
      </c>
      <c r="D13" s="66"/>
      <c r="E13" s="65">
        <f t="shared" si="1"/>
        <v>2008</v>
      </c>
      <c r="F13" s="64">
        <f>AVERAGE(C43:C46)</f>
        <v>0.92849999999999988</v>
      </c>
    </row>
    <row r="14" spans="1:35" x14ac:dyDescent="0.3">
      <c r="A14" s="81"/>
      <c r="B14" s="62" t="s">
        <v>12</v>
      </c>
      <c r="C14" s="61">
        <v>0.34</v>
      </c>
      <c r="D14" s="66"/>
      <c r="E14" s="65">
        <f t="shared" si="1"/>
        <v>2009</v>
      </c>
      <c r="F14" s="64">
        <f>AVERAGE(C47:C50)</f>
        <v>0.77825</v>
      </c>
    </row>
    <row r="15" spans="1:35" x14ac:dyDescent="0.3">
      <c r="A15" s="82">
        <v>2001</v>
      </c>
      <c r="B15" s="60" t="s">
        <v>15</v>
      </c>
      <c r="C15" s="59">
        <v>0.375</v>
      </c>
      <c r="D15" s="59">
        <f>AVERAGE('[1]Petroleum MLCI prices'!G4:G6)</f>
        <v>1.2115666666666665</v>
      </c>
      <c r="E15" s="65">
        <f t="shared" si="1"/>
        <v>2010</v>
      </c>
      <c r="F15" s="64">
        <f>AVERAGE(C52:C55)</f>
        <v>1.1118433333333333</v>
      </c>
    </row>
    <row r="16" spans="1:35" x14ac:dyDescent="0.3">
      <c r="A16" s="82"/>
      <c r="B16" s="60" t="s">
        <v>14</v>
      </c>
      <c r="C16" s="59">
        <v>0.375</v>
      </c>
      <c r="D16" s="59">
        <f>AVERAGE('[1]Petroleum MLCI prices'!G7:G9)</f>
        <v>1.1546333333333332</v>
      </c>
      <c r="F16" s="3"/>
    </row>
    <row r="17" spans="1:8" x14ac:dyDescent="0.3">
      <c r="A17" s="82"/>
      <c r="B17" s="60" t="s">
        <v>13</v>
      </c>
      <c r="C17" s="59">
        <v>0.375</v>
      </c>
      <c r="D17" s="59">
        <f>AVERAGE('[1]Petroleum MLCI prices'!G10:G12)</f>
        <v>1.2116800000000001</v>
      </c>
      <c r="E17" s="63"/>
      <c r="F17" s="23"/>
    </row>
    <row r="18" spans="1:8" x14ac:dyDescent="0.3">
      <c r="A18" s="82"/>
      <c r="B18" s="60" t="s">
        <v>12</v>
      </c>
      <c r="C18" s="59">
        <v>0.375</v>
      </c>
      <c r="D18" s="59">
        <f>AVERAGE('[1]Petroleum MLCI prices'!G13:G15)</f>
        <v>1.2458666666666665</v>
      </c>
      <c r="E18" s="63"/>
      <c r="F18" s="23"/>
    </row>
    <row r="19" spans="1:8" x14ac:dyDescent="0.3">
      <c r="A19" s="81">
        <v>2002</v>
      </c>
      <c r="B19" s="62" t="s">
        <v>15</v>
      </c>
      <c r="C19" s="61">
        <v>0.375</v>
      </c>
      <c r="D19" s="61">
        <f>AVERAGE('[1]Petroleum MLCI prices'!G16:G18)</f>
        <v>1.0512333333333332</v>
      </c>
      <c r="E19" s="63"/>
      <c r="F19" s="23"/>
    </row>
    <row r="20" spans="1:8" x14ac:dyDescent="0.3">
      <c r="A20" s="81"/>
      <c r="B20" s="62" t="s">
        <v>14</v>
      </c>
      <c r="C20" s="61">
        <v>0.375</v>
      </c>
      <c r="D20" s="61">
        <f>AVERAGE('[1]Petroleum MLCI prices'!G19:G21)</f>
        <v>1.0572333333333335</v>
      </c>
      <c r="E20" s="63"/>
      <c r="F20" s="23"/>
    </row>
    <row r="21" spans="1:8" x14ac:dyDescent="0.3">
      <c r="A21" s="81"/>
      <c r="B21" s="62" t="s">
        <v>13</v>
      </c>
      <c r="C21" s="61">
        <v>0.375</v>
      </c>
      <c r="D21" s="61">
        <f>AVERAGE('[1]Petroleum MLCI prices'!G22:G24)</f>
        <v>1.1217999999999999</v>
      </c>
      <c r="E21" s="63"/>
      <c r="F21" s="23"/>
    </row>
    <row r="22" spans="1:8" x14ac:dyDescent="0.3">
      <c r="A22" s="81"/>
      <c r="B22" s="62" t="s">
        <v>12</v>
      </c>
      <c r="C22" s="61">
        <v>0.375</v>
      </c>
      <c r="D22" s="61">
        <f>AVERAGE('[1]Petroleum MLCI prices'!G25:G27)</f>
        <v>1.1912666666666667</v>
      </c>
      <c r="E22" s="63"/>
      <c r="F22" s="23"/>
    </row>
    <row r="23" spans="1:8" x14ac:dyDescent="0.3">
      <c r="A23" s="82">
        <v>2003</v>
      </c>
      <c r="B23" s="60" t="s">
        <v>15</v>
      </c>
      <c r="C23" s="59">
        <v>0.45500000000000002</v>
      </c>
      <c r="D23" s="58">
        <f>AVERAGE('[1]Petroleum MLCI prices'!G28:G30)</f>
        <v>1.2873333333333332</v>
      </c>
      <c r="E23" s="63"/>
      <c r="F23" s="23"/>
    </row>
    <row r="24" spans="1:8" x14ac:dyDescent="0.3">
      <c r="A24" s="82"/>
      <c r="B24" s="60" t="s">
        <v>14</v>
      </c>
      <c r="C24" s="59">
        <v>0.45500000000000002</v>
      </c>
      <c r="D24" s="58">
        <f>AVERAGE('[1]Petroleum MLCI prices'!G31:G33)</f>
        <v>1.4162666666666663</v>
      </c>
      <c r="E24" s="63"/>
      <c r="F24" s="23"/>
    </row>
    <row r="25" spans="1:8" x14ac:dyDescent="0.3">
      <c r="A25" s="82"/>
      <c r="B25" s="60" t="s">
        <v>13</v>
      </c>
      <c r="C25" s="59">
        <v>0.45500000000000002</v>
      </c>
      <c r="D25" s="58">
        <f>AVERAGE('[1]Petroleum MLCI prices'!G34:G36)</f>
        <v>1.2657333333333334</v>
      </c>
      <c r="E25" s="63"/>
      <c r="F25" s="23"/>
    </row>
    <row r="26" spans="1:8" x14ac:dyDescent="0.3">
      <c r="A26" s="82"/>
      <c r="B26" s="60" t="s">
        <v>12</v>
      </c>
      <c r="C26" s="59">
        <v>0.45500000000000002</v>
      </c>
      <c r="D26" s="58">
        <f>AVERAGE('[1]Petroleum MLCI prices'!G37:G39)</f>
        <v>1.3360666666666665</v>
      </c>
      <c r="E26" s="63"/>
      <c r="F26" s="23"/>
    </row>
    <row r="27" spans="1:8" x14ac:dyDescent="0.3">
      <c r="A27" s="81">
        <v>2004</v>
      </c>
      <c r="B27" s="62" t="s">
        <v>15</v>
      </c>
      <c r="C27" s="61">
        <v>0.45500000000000002</v>
      </c>
      <c r="D27" s="61">
        <f>AVERAGE('[1]Petroleum MLCI prices'!G40:G42)</f>
        <v>1.3625333333333334</v>
      </c>
      <c r="E27" s="63"/>
      <c r="F27" s="23"/>
    </row>
    <row r="28" spans="1:8" x14ac:dyDescent="0.3">
      <c r="A28" s="81"/>
      <c r="B28" s="62" t="s">
        <v>14</v>
      </c>
      <c r="C28" s="61">
        <v>0.45500000000000002</v>
      </c>
      <c r="D28" s="61">
        <f>AVERAGE('[1]Petroleum MLCI prices'!G43:G45)</f>
        <v>1.4228666666666669</v>
      </c>
      <c r="E28" s="63"/>
      <c r="F28" s="23"/>
    </row>
    <row r="29" spans="1:8" x14ac:dyDescent="0.3">
      <c r="A29" s="81"/>
      <c r="B29" s="62" t="s">
        <v>13</v>
      </c>
      <c r="C29" s="61">
        <v>0.56499999999999995</v>
      </c>
      <c r="D29" s="61">
        <f>AVERAGE('[1]Petroleum MLCI prices'!G46:G48)</f>
        <v>1.5152333333333334</v>
      </c>
    </row>
    <row r="30" spans="1:8" x14ac:dyDescent="0.3">
      <c r="A30" s="81"/>
      <c r="B30" s="62" t="s">
        <v>12</v>
      </c>
      <c r="C30" s="61">
        <v>0.56499999999999995</v>
      </c>
      <c r="D30" s="61">
        <f>AVERAGE('[1]Petroleum MLCI prices'!G49:G51)</f>
        <v>1.6830333333333334</v>
      </c>
    </row>
    <row r="31" spans="1:8" x14ac:dyDescent="0.3">
      <c r="A31" s="82">
        <v>2005</v>
      </c>
      <c r="B31" s="60" t="s">
        <v>15</v>
      </c>
      <c r="C31" s="59">
        <v>0.56700000000000006</v>
      </c>
      <c r="D31" s="58">
        <f>AVERAGE('[1]Petroleum MLCI prices'!G52:G54)</f>
        <v>1.8397333333333334</v>
      </c>
    </row>
    <row r="32" spans="1:8" x14ac:dyDescent="0.3">
      <c r="A32" s="82"/>
      <c r="B32" s="60" t="s">
        <v>14</v>
      </c>
      <c r="C32" s="59">
        <v>0.56700000000000006</v>
      </c>
      <c r="D32" s="58">
        <f>AVERAGE('[1]Petroleum MLCI prices'!G55:G57)</f>
        <v>1.7791333333333335</v>
      </c>
      <c r="E32" s="83" t="s">
        <v>23</v>
      </c>
      <c r="F32" s="83"/>
      <c r="G32" s="83"/>
      <c r="H32" s="83"/>
    </row>
    <row r="33" spans="1:4" s="2" customFormat="1" x14ac:dyDescent="0.3">
      <c r="A33" s="82"/>
      <c r="B33" s="60" t="s">
        <v>13</v>
      </c>
      <c r="C33" s="59">
        <v>0.56700000000000006</v>
      </c>
      <c r="D33" s="58">
        <f>AVERAGE('[1]Petroleum MLCI prices'!G58:G60)</f>
        <v>1.9501333333333335</v>
      </c>
    </row>
    <row r="34" spans="1:4" s="2" customFormat="1" x14ac:dyDescent="0.3">
      <c r="A34" s="82"/>
      <c r="B34" s="60" t="s">
        <v>12</v>
      </c>
      <c r="C34" s="59">
        <v>0.56700000000000006</v>
      </c>
      <c r="D34" s="58">
        <f>AVERAGE('[1]Petroleum MLCI prices'!G61:G63)</f>
        <v>2.1872000000000003</v>
      </c>
    </row>
    <row r="35" spans="1:4" s="2" customFormat="1" x14ac:dyDescent="0.3">
      <c r="A35" s="81">
        <v>2006</v>
      </c>
      <c r="B35" s="62" t="s">
        <v>15</v>
      </c>
      <c r="C35" s="61">
        <v>0.56499999999999995</v>
      </c>
      <c r="D35" s="61">
        <f>AVERAGE('[1]Petroleum MLCI prices'!G64:G66)</f>
        <v>2.1827000000000001</v>
      </c>
    </row>
    <row r="36" spans="1:4" s="2" customFormat="1" x14ac:dyDescent="0.3">
      <c r="A36" s="81"/>
      <c r="B36" s="62" t="s">
        <v>14</v>
      </c>
      <c r="C36" s="61">
        <v>0.56499999999999995</v>
      </c>
      <c r="D36" s="61">
        <f>AVERAGE('[1]Petroleum MLCI prices'!G67:G69)</f>
        <v>2.2066333333333339</v>
      </c>
    </row>
    <row r="37" spans="1:4" s="2" customFormat="1" x14ac:dyDescent="0.3">
      <c r="A37" s="81"/>
      <c r="B37" s="62" t="s">
        <v>13</v>
      </c>
      <c r="C37" s="61">
        <v>0.61499999999999999</v>
      </c>
      <c r="D37" s="61">
        <f>AVERAGE('[1]Petroleum MLCI prices'!G70:G72)</f>
        <v>2.5411000000000001</v>
      </c>
    </row>
    <row r="38" spans="1:4" s="2" customFormat="1" x14ac:dyDescent="0.3">
      <c r="A38" s="81"/>
      <c r="B38" s="62" t="s">
        <v>12</v>
      </c>
      <c r="C38" s="61">
        <v>0.61499999999999999</v>
      </c>
      <c r="D38" s="61">
        <f>AVERAGE('[1]Petroleum MLCI prices'!G73:G75)</f>
        <v>2.5115666666666665</v>
      </c>
    </row>
    <row r="39" spans="1:4" s="2" customFormat="1" x14ac:dyDescent="0.3">
      <c r="A39" s="82">
        <v>2007</v>
      </c>
      <c r="B39" s="60" t="s">
        <v>15</v>
      </c>
      <c r="C39" s="58">
        <v>0.61499999999999999</v>
      </c>
      <c r="D39" s="58">
        <f>AVERAGE('[1]Petroleum MLCI prices'!G76:G78)</f>
        <v>2.1638000000000002</v>
      </c>
    </row>
    <row r="40" spans="1:4" s="2" customFormat="1" x14ac:dyDescent="0.3">
      <c r="A40" s="82"/>
      <c r="B40" s="60" t="s">
        <v>14</v>
      </c>
      <c r="C40" s="58">
        <v>0.61499999999999999</v>
      </c>
      <c r="D40" s="58">
        <f>AVERAGE('[1]Petroleum MLCI prices'!G79:G81)</f>
        <v>2.2004000000000001</v>
      </c>
    </row>
    <row r="41" spans="1:4" s="2" customFormat="1" x14ac:dyDescent="0.3">
      <c r="A41" s="82"/>
      <c r="B41" s="60" t="s">
        <v>13</v>
      </c>
      <c r="C41" s="59">
        <v>0.68500000000000005</v>
      </c>
      <c r="D41" s="58">
        <f>AVERAGE('[1]Petroleum MLCI prices'!G82:G84)</f>
        <v>2.4910999999999999</v>
      </c>
    </row>
    <row r="42" spans="1:4" s="2" customFormat="1" x14ac:dyDescent="0.3">
      <c r="A42" s="82"/>
      <c r="B42" s="60" t="s">
        <v>12</v>
      </c>
      <c r="C42" s="59">
        <v>0.68500000000000005</v>
      </c>
      <c r="D42" s="58">
        <f>AVERAGE('[1]Petroleum MLCI prices'!G85:G87)</f>
        <v>2.7100000000000004</v>
      </c>
    </row>
    <row r="43" spans="1:4" s="2" customFormat="1" x14ac:dyDescent="0.3">
      <c r="A43" s="81">
        <v>2008</v>
      </c>
      <c r="B43" s="62" t="s">
        <v>15</v>
      </c>
      <c r="C43" s="61">
        <v>0.83099999999999996</v>
      </c>
      <c r="D43" s="61">
        <f>AVERAGE('[1]Petroleum MLCI prices'!G88:G90)</f>
        <v>3.0244333333333331</v>
      </c>
    </row>
    <row r="44" spans="1:4" s="2" customFormat="1" x14ac:dyDescent="0.3">
      <c r="A44" s="81"/>
      <c r="B44" s="62" t="s">
        <v>14</v>
      </c>
      <c r="C44" s="61">
        <v>0.83099999999999996</v>
      </c>
      <c r="D44" s="61">
        <f>AVERAGE('[1]Petroleum MLCI prices'!G91:G93)</f>
        <v>3.1988666666666661</v>
      </c>
    </row>
    <row r="45" spans="1:4" s="2" customFormat="1" x14ac:dyDescent="0.3">
      <c r="A45" s="81"/>
      <c r="B45" s="62" t="s">
        <v>13</v>
      </c>
      <c r="C45" s="61">
        <v>1.026</v>
      </c>
      <c r="D45" s="61">
        <f>AVERAGE('[1]Petroleum MLCI prices'!G94:G96)</f>
        <v>3.8614333333333328</v>
      </c>
    </row>
    <row r="46" spans="1:4" s="2" customFormat="1" x14ac:dyDescent="0.3">
      <c r="A46" s="81"/>
      <c r="B46" s="62" t="s">
        <v>12</v>
      </c>
      <c r="C46" s="61">
        <v>1.026</v>
      </c>
      <c r="D46" s="61">
        <f>AVERAGE('[1]Petroleum MLCI prices'!G97:G99)</f>
        <v>3.2237666666666662</v>
      </c>
    </row>
    <row r="47" spans="1:4" s="2" customFormat="1" x14ac:dyDescent="0.3">
      <c r="A47" s="82">
        <v>2009</v>
      </c>
      <c r="B47" s="60" t="s">
        <v>15</v>
      </c>
      <c r="C47" s="58">
        <v>1.026</v>
      </c>
      <c r="D47" s="58">
        <f>AVERAGE('[1]Petroleum MLCI prices'!G100:G102)</f>
        <v>2.3018333333333332</v>
      </c>
    </row>
    <row r="48" spans="1:4" s="2" customFormat="1" x14ac:dyDescent="0.3">
      <c r="A48" s="82"/>
      <c r="B48" s="60" t="s">
        <v>14</v>
      </c>
      <c r="C48" s="59">
        <v>0.628</v>
      </c>
      <c r="D48" s="58">
        <f>AVERAGE('[1]Petroleum MLCI prices'!G103:G105)</f>
        <v>2.1046999999999998</v>
      </c>
    </row>
    <row r="49" spans="1:10" x14ac:dyDescent="0.3">
      <c r="A49" s="82"/>
      <c r="B49" s="60" t="s">
        <v>13</v>
      </c>
      <c r="C49" s="59">
        <v>0.628</v>
      </c>
      <c r="D49" s="58">
        <f>AVERAGE('[1]Petroleum MLCI prices'!G106:G108)</f>
        <v>2.3500666666666667</v>
      </c>
    </row>
    <row r="50" spans="1:10" ht="27" customHeight="1" x14ac:dyDescent="0.3">
      <c r="A50" s="82"/>
      <c r="B50" s="57" t="s">
        <v>12</v>
      </c>
      <c r="C50" s="56">
        <v>0.83099999999999996</v>
      </c>
      <c r="D50" s="55">
        <f>AVERAGE('[1]Petroleum MLCI prices'!G109:G111)</f>
        <v>2.3409333333333335</v>
      </c>
      <c r="E50" s="84" t="s">
        <v>22</v>
      </c>
      <c r="F50" s="84"/>
      <c r="G50" s="84"/>
      <c r="H50" s="84"/>
      <c r="J50" s="1" t="s">
        <v>21</v>
      </c>
    </row>
    <row r="51" spans="1:10" ht="38.25" x14ac:dyDescent="0.2">
      <c r="A51" s="54" t="s">
        <v>19</v>
      </c>
      <c r="B51" s="50" t="s">
        <v>20</v>
      </c>
      <c r="C51" s="51" t="s">
        <v>17</v>
      </c>
      <c r="D51" s="53" t="s">
        <v>16</v>
      </c>
      <c r="E51" s="52" t="s">
        <v>19</v>
      </c>
      <c r="F51" s="50" t="s">
        <v>18</v>
      </c>
      <c r="G51" s="51" t="s">
        <v>17</v>
      </c>
      <c r="H51" s="50" t="s">
        <v>16</v>
      </c>
    </row>
    <row r="52" spans="1:10" x14ac:dyDescent="0.3">
      <c r="A52" s="81">
        <v>2001</v>
      </c>
      <c r="B52" s="20" t="s">
        <v>15</v>
      </c>
      <c r="C52" s="28">
        <f>AVERAGE(G52:G54)</f>
        <v>1.1238666666666666</v>
      </c>
      <c r="D52" s="48">
        <f>AVERAGE(H112:H114)</f>
        <v>0.56499999999999995</v>
      </c>
      <c r="E52" s="85">
        <v>2001</v>
      </c>
      <c r="F52" s="16" t="s">
        <v>11</v>
      </c>
      <c r="G52" s="15">
        <f>'[1]Petroleum MLCI prices'!F4</f>
        <v>1.1360999999999999</v>
      </c>
      <c r="H52" s="15">
        <v>0.375</v>
      </c>
    </row>
    <row r="53" spans="1:10" x14ac:dyDescent="0.3">
      <c r="A53" s="81"/>
      <c r="B53" s="20" t="s">
        <v>14</v>
      </c>
      <c r="C53" s="28">
        <f>AVERAGE(G55:G57)</f>
        <v>1.0696666666666665</v>
      </c>
      <c r="D53" s="48">
        <f>AVERAGE(H115:H117)</f>
        <v>0.56499999999999995</v>
      </c>
      <c r="E53" s="85"/>
      <c r="F53" s="16" t="s">
        <v>10</v>
      </c>
      <c r="G53" s="15">
        <f>'[1]Petroleum MLCI prices'!F5</f>
        <v>1.1360999999999999</v>
      </c>
      <c r="H53" s="15">
        <v>0.375</v>
      </c>
    </row>
    <row r="54" spans="1:10" x14ac:dyDescent="0.3">
      <c r="A54" s="81"/>
      <c r="B54" s="20" t="s">
        <v>13</v>
      </c>
      <c r="C54" s="28">
        <f>AVERAGE(G58:G60)</f>
        <v>1.1173066666666667</v>
      </c>
      <c r="D54" s="48">
        <f>AVERAGE(H118:H120)</f>
        <v>0.61499999999999999</v>
      </c>
      <c r="E54" s="85"/>
      <c r="F54" s="16" t="s">
        <v>9</v>
      </c>
      <c r="G54" s="15">
        <f>'[1]Petroleum MLCI prices'!F6</f>
        <v>1.0993999999999999</v>
      </c>
      <c r="H54" s="15">
        <v>0.375</v>
      </c>
    </row>
    <row r="55" spans="1:10" x14ac:dyDescent="0.3">
      <c r="A55" s="81"/>
      <c r="B55" s="20" t="s">
        <v>12</v>
      </c>
      <c r="C55" s="28">
        <f>AVERAGE(G61:G63)</f>
        <v>1.1365333333333334</v>
      </c>
      <c r="D55" s="48">
        <f>AVERAGE(H121:H123)</f>
        <v>0.61499999999999999</v>
      </c>
      <c r="E55" s="85"/>
      <c r="F55" s="16" t="s">
        <v>8</v>
      </c>
      <c r="G55" s="15">
        <f>'[1]Petroleum MLCI prices'!F7</f>
        <v>1.0993999999999999</v>
      </c>
      <c r="H55" s="15">
        <v>0.375</v>
      </c>
    </row>
    <row r="56" spans="1:10" x14ac:dyDescent="0.3">
      <c r="A56" s="86">
        <v>2002</v>
      </c>
      <c r="B56" s="47" t="s">
        <v>15</v>
      </c>
      <c r="C56" s="22">
        <f>AVERAGE(G64:G66)</f>
        <v>0.9511666666666666</v>
      </c>
      <c r="D56" s="49">
        <f>AVERAGE(H124:H126)</f>
        <v>0.61499999999999999</v>
      </c>
      <c r="E56" s="85"/>
      <c r="F56" s="16" t="s">
        <v>7</v>
      </c>
      <c r="G56" s="15">
        <f>'[1]Petroleum MLCI prices'!F8</f>
        <v>1.0548</v>
      </c>
      <c r="H56" s="15">
        <v>0.375</v>
      </c>
    </row>
    <row r="57" spans="1:10" x14ac:dyDescent="0.3">
      <c r="A57" s="86"/>
      <c r="B57" s="47" t="s">
        <v>14</v>
      </c>
      <c r="C57" s="22">
        <f>AVERAGE(G67:G69)</f>
        <v>0.95689999999999997</v>
      </c>
      <c r="D57" s="49">
        <f>AVERAGE(H127:H129)</f>
        <v>0.61499999999999999</v>
      </c>
      <c r="E57" s="85"/>
      <c r="F57" s="16" t="s">
        <v>6</v>
      </c>
      <c r="G57" s="15">
        <f>'[1]Petroleum MLCI prices'!F9</f>
        <v>1.0548</v>
      </c>
      <c r="H57" s="15">
        <v>0.375</v>
      </c>
    </row>
    <row r="58" spans="1:10" x14ac:dyDescent="0.3">
      <c r="A58" s="86"/>
      <c r="B58" s="47" t="s">
        <v>13</v>
      </c>
      <c r="C58" s="22">
        <f>AVERAGE(G70:G72)</f>
        <v>1.0184</v>
      </c>
      <c r="D58" s="49">
        <f>AVERAGE(H130:H132)</f>
        <v>0.68500000000000005</v>
      </c>
      <c r="E58" s="85"/>
      <c r="F58" s="16" t="s">
        <v>5</v>
      </c>
      <c r="G58" s="15">
        <f>'[1]Petroleum MLCI prices'!F10</f>
        <v>1.1051599999999999</v>
      </c>
      <c r="H58" s="15">
        <v>0.375</v>
      </c>
    </row>
    <row r="59" spans="1:10" x14ac:dyDescent="0.3">
      <c r="A59" s="86"/>
      <c r="B59" s="47" t="s">
        <v>12</v>
      </c>
      <c r="C59" s="22">
        <f>AVERAGE(G73:G75)</f>
        <v>1.0845333333333331</v>
      </c>
      <c r="D59" s="49">
        <f>AVERAGE(H133:H135)</f>
        <v>0.68500000000000005</v>
      </c>
      <c r="E59" s="85"/>
      <c r="F59" s="16" t="s">
        <v>4</v>
      </c>
      <c r="G59" s="15">
        <f>'[1]Petroleum MLCI prices'!F11</f>
        <v>1.1051599999999999</v>
      </c>
      <c r="H59" s="15">
        <v>0.375</v>
      </c>
    </row>
    <row r="60" spans="1:10" x14ac:dyDescent="0.3">
      <c r="A60" s="81">
        <v>2003</v>
      </c>
      <c r="B60" s="20" t="s">
        <v>15</v>
      </c>
      <c r="C60" s="28">
        <f>AVERAGE(G76:G78)</f>
        <v>1.1760333333333333</v>
      </c>
      <c r="D60" s="48">
        <f>AVERAGE(H136:H138)</f>
        <v>0.83099999999999996</v>
      </c>
      <c r="E60" s="85"/>
      <c r="F60" s="16" t="s">
        <v>3</v>
      </c>
      <c r="G60" s="15">
        <f>'[1]Petroleum MLCI prices'!F12</f>
        <v>1.1415999999999999</v>
      </c>
      <c r="H60" s="15">
        <v>0.375</v>
      </c>
    </row>
    <row r="61" spans="1:10" x14ac:dyDescent="0.3">
      <c r="A61" s="81"/>
      <c r="B61" s="20" t="s">
        <v>14</v>
      </c>
      <c r="C61" s="28">
        <f>AVERAGE(G79:G81)</f>
        <v>1.2988333333333333</v>
      </c>
      <c r="D61" s="48">
        <f>AVERAGE(H139:H141)</f>
        <v>0.83099999999999996</v>
      </c>
      <c r="E61" s="85"/>
      <c r="F61" s="16" t="s">
        <v>2</v>
      </c>
      <c r="G61" s="15">
        <f>'[1]Petroleum MLCI prices'!F13</f>
        <v>1.1415999999999999</v>
      </c>
      <c r="H61" s="15">
        <v>0.375</v>
      </c>
    </row>
    <row r="62" spans="1:10" x14ac:dyDescent="0.3">
      <c r="A62" s="81"/>
      <c r="B62" s="20" t="s">
        <v>13</v>
      </c>
      <c r="C62" s="28">
        <f>AVERAGE(G82:G84)</f>
        <v>1.1554666666666666</v>
      </c>
      <c r="D62" s="48">
        <f>AVERAGE(H142:H144)</f>
        <v>1.026</v>
      </c>
      <c r="E62" s="85"/>
      <c r="F62" s="16" t="s">
        <v>1</v>
      </c>
      <c r="G62" s="15">
        <f>'[1]Petroleum MLCI prices'!F14</f>
        <v>1.1340000000000001</v>
      </c>
      <c r="H62" s="15">
        <v>0.375</v>
      </c>
    </row>
    <row r="63" spans="1:10" x14ac:dyDescent="0.3">
      <c r="A63" s="81"/>
      <c r="B63" s="20" t="s">
        <v>12</v>
      </c>
      <c r="C63" s="28">
        <f>AVERAGE(G85:G87)</f>
        <v>1.2224000000000002</v>
      </c>
      <c r="D63" s="48">
        <f>AVERAGE(H145:H147)</f>
        <v>1.026</v>
      </c>
      <c r="E63" s="85"/>
      <c r="F63" s="16" t="s">
        <v>0</v>
      </c>
      <c r="G63" s="15">
        <f>'[1]Petroleum MLCI prices'!F15</f>
        <v>1.1340000000000001</v>
      </c>
      <c r="H63" s="15">
        <v>0.375</v>
      </c>
    </row>
    <row r="64" spans="1:10" x14ac:dyDescent="0.3">
      <c r="A64" s="86">
        <v>2004</v>
      </c>
      <c r="B64" s="47" t="s">
        <v>15</v>
      </c>
      <c r="C64" s="22">
        <f>AVERAGE(G88:G90)</f>
        <v>1.2476333333333334</v>
      </c>
      <c r="D64" s="49">
        <f>AVERAGE(H148:H150)</f>
        <v>1.026</v>
      </c>
      <c r="E64" s="87">
        <v>2002</v>
      </c>
      <c r="F64" s="8" t="s">
        <v>11</v>
      </c>
      <c r="G64" s="5">
        <f>'[1]Petroleum MLCI prices'!F16</f>
        <v>0.97409999999999997</v>
      </c>
      <c r="H64" s="5">
        <v>0.375</v>
      </c>
    </row>
    <row r="65" spans="1:8" x14ac:dyDescent="0.3">
      <c r="A65" s="86"/>
      <c r="B65" s="47" t="s">
        <v>14</v>
      </c>
      <c r="C65" s="22">
        <f>AVERAGE(G91:G93)</f>
        <v>1.3051000000000001</v>
      </c>
      <c r="D65" s="49">
        <f>AVERAGE(H151:H153)</f>
        <v>0.628</v>
      </c>
      <c r="E65" s="87"/>
      <c r="F65" s="8" t="s">
        <v>10</v>
      </c>
      <c r="G65" s="5">
        <f>'[1]Petroleum MLCI prices'!F17</f>
        <v>0.97409999999999997</v>
      </c>
      <c r="H65" s="5">
        <v>0.375</v>
      </c>
    </row>
    <row r="66" spans="1:8" x14ac:dyDescent="0.3">
      <c r="A66" s="86"/>
      <c r="B66" s="47" t="s">
        <v>13</v>
      </c>
      <c r="C66" s="22">
        <f>AVERAGE(G94:G96)</f>
        <v>1.3930666666666667</v>
      </c>
      <c r="D66" s="49">
        <f>AVERAGE(H154:H156)</f>
        <v>0.628</v>
      </c>
      <c r="E66" s="87"/>
      <c r="F66" s="8" t="s">
        <v>9</v>
      </c>
      <c r="G66" s="5">
        <f>'[1]Petroleum MLCI prices'!F18</f>
        <v>0.90529999999999999</v>
      </c>
      <c r="H66" s="5">
        <v>0.375</v>
      </c>
    </row>
    <row r="67" spans="1:8" x14ac:dyDescent="0.3">
      <c r="A67" s="86"/>
      <c r="B67" s="47" t="s">
        <v>12</v>
      </c>
      <c r="C67" s="22">
        <f>AVERAGE(G97:G99)</f>
        <v>1.5528666666666666</v>
      </c>
      <c r="D67" s="49">
        <f>AVERAGE(H157:H159)</f>
        <v>0.83099999999999996</v>
      </c>
      <c r="E67" s="87"/>
      <c r="F67" s="8" t="s">
        <v>8</v>
      </c>
      <c r="G67" s="5">
        <f>'[1]Petroleum MLCI prices'!F19</f>
        <v>0.90529999999999999</v>
      </c>
      <c r="H67" s="5">
        <v>0.375</v>
      </c>
    </row>
    <row r="68" spans="1:8" x14ac:dyDescent="0.3">
      <c r="A68" s="81">
        <v>2005</v>
      </c>
      <c r="B68" s="20" t="s">
        <v>15</v>
      </c>
      <c r="C68" s="28">
        <f>AVERAGE(G100:G102)</f>
        <v>1.6338999999999999</v>
      </c>
      <c r="D68" s="48">
        <f>AVERAGE(H160:H162)</f>
        <v>0.86900000000000011</v>
      </c>
      <c r="E68" s="87"/>
      <c r="F68" s="8" t="s">
        <v>7</v>
      </c>
      <c r="G68" s="5">
        <f>'[1]Petroleum MLCI prices'!F20</f>
        <v>0.98269999999999991</v>
      </c>
      <c r="H68" s="5">
        <v>0.375</v>
      </c>
    </row>
    <row r="69" spans="1:8" x14ac:dyDescent="0.3">
      <c r="A69" s="81"/>
      <c r="B69" s="20" t="s">
        <v>14</v>
      </c>
      <c r="C69" s="28">
        <f>AVERAGE(G103:G105)</f>
        <v>1.4458333333333335</v>
      </c>
      <c r="D69" s="48">
        <f>AVERAGE(H163:H165)</f>
        <v>0.89200000000000002</v>
      </c>
      <c r="E69" s="87"/>
      <c r="F69" s="8" t="s">
        <v>6</v>
      </c>
      <c r="G69" s="5">
        <f>'[1]Petroleum MLCI prices'!F21</f>
        <v>0.98269999999999991</v>
      </c>
      <c r="H69" s="5">
        <v>0.375</v>
      </c>
    </row>
    <row r="70" spans="1:8" x14ac:dyDescent="0.3">
      <c r="A70" s="81"/>
      <c r="B70" s="20" t="s">
        <v>13</v>
      </c>
      <c r="C70" s="28">
        <f>AVERAGE(G106:G108)</f>
        <v>1.7382666666666668</v>
      </c>
      <c r="D70" s="48">
        <f>AVERAGE(H166:H168)</f>
        <v>0.84899999999999987</v>
      </c>
      <c r="E70" s="87"/>
      <c r="F70" s="8" t="s">
        <v>5</v>
      </c>
      <c r="G70" s="5">
        <f>'[1]Petroleum MLCI prices'!F22</f>
        <v>1.0129000000000001</v>
      </c>
      <c r="H70" s="5">
        <v>0.375</v>
      </c>
    </row>
    <row r="71" spans="1:8" x14ac:dyDescent="0.3">
      <c r="A71" s="81"/>
      <c r="B71" s="20" t="s">
        <v>12</v>
      </c>
      <c r="C71" s="28">
        <f>AVERAGE(G109:G111)</f>
        <v>1.7774666666666665</v>
      </c>
      <c r="D71" s="48">
        <f>AVERAGE(H169:H171)</f>
        <v>0.84899999999999987</v>
      </c>
      <c r="E71" s="87"/>
      <c r="F71" s="8" t="s">
        <v>4</v>
      </c>
      <c r="G71" s="5">
        <f>'[1]Petroleum MLCI prices'!F23</f>
        <v>1.0129000000000001</v>
      </c>
      <c r="H71" s="5">
        <v>0.375</v>
      </c>
    </row>
    <row r="72" spans="1:8" x14ac:dyDescent="0.3">
      <c r="A72" s="86">
        <v>2006</v>
      </c>
      <c r="B72" s="47" t="s">
        <v>15</v>
      </c>
      <c r="C72" s="22">
        <f>AVERAGE(G112:G114)</f>
        <v>1.7738000000000003</v>
      </c>
      <c r="D72" s="49">
        <f>AVERAGE(H172:H174)</f>
        <v>0.84899999999999987</v>
      </c>
      <c r="E72" s="87"/>
      <c r="F72" s="8" t="s">
        <v>3</v>
      </c>
      <c r="G72" s="5">
        <f>'[1]Petroleum MLCI prices'!F24</f>
        <v>1.0293999999999999</v>
      </c>
      <c r="H72" s="5">
        <v>0.375</v>
      </c>
    </row>
    <row r="73" spans="1:8" x14ac:dyDescent="0.3">
      <c r="A73" s="86"/>
      <c r="B73" s="47" t="s">
        <v>14</v>
      </c>
      <c r="C73" s="22">
        <f>AVERAGE(G115:G117)</f>
        <v>1.7932666666666668</v>
      </c>
      <c r="D73" s="49">
        <f>AVERAGE(H175:H177)</f>
        <v>0.98</v>
      </c>
      <c r="E73" s="87"/>
      <c r="F73" s="8" t="s">
        <v>2</v>
      </c>
      <c r="G73" s="5">
        <f>'[1]Petroleum MLCI prices'!F25</f>
        <v>1.0293999999999999</v>
      </c>
      <c r="H73" s="5">
        <v>0.375</v>
      </c>
    </row>
    <row r="74" spans="1:8" x14ac:dyDescent="0.3">
      <c r="A74" s="86"/>
      <c r="B74" s="47" t="s">
        <v>13</v>
      </c>
      <c r="C74" s="22">
        <f>AVERAGE(G118:G120)</f>
        <v>2.0650999999999997</v>
      </c>
      <c r="D74" s="49">
        <f>AVERAGE(H178:H180)</f>
        <v>0.98</v>
      </c>
      <c r="E74" s="87"/>
      <c r="F74" s="8" t="s">
        <v>1</v>
      </c>
      <c r="G74" s="5">
        <f>'[1]Petroleum MLCI prices'!F26</f>
        <v>1.1120999999999999</v>
      </c>
      <c r="H74" s="5">
        <v>0.375</v>
      </c>
    </row>
    <row r="75" spans="1:8" x14ac:dyDescent="0.3">
      <c r="A75" s="86"/>
      <c r="B75" s="47" t="s">
        <v>12</v>
      </c>
      <c r="C75" s="22">
        <f>AVERAGE(G121:G123)</f>
        <v>2.0411000000000001</v>
      </c>
      <c r="D75" s="49">
        <f>AVERAGE(H181:H183)</f>
        <v>0.93300000000000016</v>
      </c>
      <c r="E75" s="87"/>
      <c r="F75" s="8" t="s">
        <v>0</v>
      </c>
      <c r="G75" s="5">
        <f>'[1]Petroleum MLCI prices'!F27</f>
        <v>1.1120999999999999</v>
      </c>
      <c r="H75" s="5">
        <v>0.375</v>
      </c>
    </row>
    <row r="76" spans="1:8" ht="15" customHeight="1" x14ac:dyDescent="0.3">
      <c r="A76" s="81">
        <v>2007</v>
      </c>
      <c r="B76" s="20" t="s">
        <v>15</v>
      </c>
      <c r="C76" s="28">
        <f>AVERAGE(G124:G126)</f>
        <v>1.7584666666666664</v>
      </c>
      <c r="D76" s="48">
        <f>AVERAGE(H136:H138)</f>
        <v>0.83099999999999996</v>
      </c>
      <c r="E76" s="85">
        <v>2003</v>
      </c>
      <c r="F76" s="16" t="s">
        <v>11</v>
      </c>
      <c r="G76" s="15">
        <f>'[1]Petroleum MLCI prices'!F28</f>
        <v>1.1584999999999999</v>
      </c>
      <c r="H76" s="15">
        <v>0.45500000000000002</v>
      </c>
    </row>
    <row r="77" spans="1:8" x14ac:dyDescent="0.3">
      <c r="A77" s="81"/>
      <c r="B77" s="20" t="s">
        <v>14</v>
      </c>
      <c r="C77" s="28">
        <f>AVERAGE(G127:G129)</f>
        <v>1.7881999999999998</v>
      </c>
      <c r="D77" s="48">
        <f>AVERAGE(H137:H139)</f>
        <v>0.83099999999999996</v>
      </c>
      <c r="E77" s="85"/>
      <c r="F77" s="16" t="s">
        <v>10</v>
      </c>
      <c r="G77" s="15">
        <f>'[1]Petroleum MLCI prices'!F29</f>
        <v>1.1584999999999999</v>
      </c>
      <c r="H77" s="15">
        <v>0.45500000000000002</v>
      </c>
    </row>
    <row r="78" spans="1:8" x14ac:dyDescent="0.3">
      <c r="A78" s="81"/>
      <c r="B78" s="20" t="s">
        <v>13</v>
      </c>
      <c r="C78" s="28">
        <f>AVERAGE(G130:G132)</f>
        <v>2.0244666666666666</v>
      </c>
      <c r="D78" s="48">
        <f>AVERAGE(H138:H140)</f>
        <v>0.83099999999999996</v>
      </c>
      <c r="E78" s="85"/>
      <c r="F78" s="16" t="s">
        <v>9</v>
      </c>
      <c r="G78" s="15">
        <f>'[1]Petroleum MLCI prices'!F30</f>
        <v>1.2111000000000001</v>
      </c>
      <c r="H78" s="15">
        <v>0.45500000000000002</v>
      </c>
    </row>
    <row r="79" spans="1:8" x14ac:dyDescent="0.3">
      <c r="A79" s="81"/>
      <c r="B79" s="20" t="s">
        <v>12</v>
      </c>
      <c r="C79" s="28">
        <f>AVERAGE(G133:G135)</f>
        <v>2.2023666666666668</v>
      </c>
      <c r="D79" s="48">
        <f>AVERAGE(H139:H141)</f>
        <v>0.83099999999999996</v>
      </c>
      <c r="E79" s="85"/>
      <c r="F79" s="16" t="s">
        <v>8</v>
      </c>
      <c r="G79" s="15">
        <f>'[1]Petroleum MLCI prices'!F31</f>
        <v>1.2111000000000001</v>
      </c>
      <c r="H79" s="15">
        <v>0.45500000000000002</v>
      </c>
    </row>
    <row r="80" spans="1:8" x14ac:dyDescent="0.3">
      <c r="A80" s="82">
        <v>2008</v>
      </c>
      <c r="B80" s="47" t="s">
        <v>15</v>
      </c>
      <c r="C80" s="28">
        <f>AVERAGE(G136:G138)</f>
        <v>2.4578666666666664</v>
      </c>
      <c r="D80" s="46"/>
      <c r="E80" s="85"/>
      <c r="F80" s="16" t="s">
        <v>7</v>
      </c>
      <c r="G80" s="15">
        <f>'[1]Petroleum MLCI prices'!F32</f>
        <v>1.3427</v>
      </c>
      <c r="H80" s="15">
        <v>0.45500000000000002</v>
      </c>
    </row>
    <row r="81" spans="1:8" x14ac:dyDescent="0.3">
      <c r="A81" s="82"/>
      <c r="B81" s="47" t="s">
        <v>14</v>
      </c>
      <c r="C81" s="28">
        <f>AVERAGE(G139:G141)</f>
        <v>2.5996333333333332</v>
      </c>
      <c r="D81" s="46"/>
      <c r="E81" s="85"/>
      <c r="F81" s="16" t="s">
        <v>6</v>
      </c>
      <c r="G81" s="15">
        <f>'[1]Petroleum MLCI prices'!F33</f>
        <v>1.3427</v>
      </c>
      <c r="H81" s="15">
        <v>0.45500000000000002</v>
      </c>
    </row>
    <row r="82" spans="1:8" x14ac:dyDescent="0.3">
      <c r="A82" s="82"/>
      <c r="B82" s="47" t="s">
        <v>13</v>
      </c>
      <c r="C82" s="28">
        <f>AVERAGE(G142:G144)</f>
        <v>3.1381000000000001</v>
      </c>
      <c r="D82" s="46"/>
      <c r="E82" s="85"/>
      <c r="F82" s="16" t="s">
        <v>5</v>
      </c>
      <c r="G82" s="15">
        <f>'[1]Petroleum MLCI prices'!F34</f>
        <v>1.1366000000000001</v>
      </c>
      <c r="H82" s="15">
        <v>0.45500000000000002</v>
      </c>
    </row>
    <row r="83" spans="1:8" x14ac:dyDescent="0.3">
      <c r="A83" s="82"/>
      <c r="B83" s="45" t="s">
        <v>12</v>
      </c>
      <c r="C83" s="28">
        <f>AVERAGE(G145:G147)</f>
        <v>2.7355</v>
      </c>
      <c r="D83" s="44"/>
      <c r="E83" s="85"/>
      <c r="F83" s="16" t="s">
        <v>4</v>
      </c>
      <c r="G83" s="15">
        <f>'[1]Petroleum MLCI prices'!F35</f>
        <v>1.1366000000000001</v>
      </c>
      <c r="H83" s="15">
        <v>0.45500000000000002</v>
      </c>
    </row>
    <row r="84" spans="1:8" x14ac:dyDescent="0.3">
      <c r="A84" s="89">
        <v>2009</v>
      </c>
      <c r="B84" s="43" t="s">
        <v>15</v>
      </c>
      <c r="C84" s="28">
        <f>AVERAGE(G148:G150)</f>
        <v>2.1512333333333333</v>
      </c>
      <c r="D84" s="42"/>
      <c r="E84" s="88"/>
      <c r="F84" s="16" t="s">
        <v>3</v>
      </c>
      <c r="G84" s="15">
        <f>'[1]Petroleum MLCI prices'!F36</f>
        <v>1.1932</v>
      </c>
      <c r="H84" s="15">
        <v>0.45500000000000002</v>
      </c>
    </row>
    <row r="85" spans="1:8" x14ac:dyDescent="0.3">
      <c r="A85" s="89"/>
      <c r="B85" s="43" t="s">
        <v>14</v>
      </c>
      <c r="C85" s="28">
        <f>AVERAGE(G151:G153)</f>
        <v>1.9670333333333332</v>
      </c>
      <c r="D85" s="42"/>
      <c r="E85" s="88"/>
      <c r="F85" s="16" t="s">
        <v>2</v>
      </c>
      <c r="G85" s="15">
        <f>'[1]Petroleum MLCI prices'!F37</f>
        <v>1.1932</v>
      </c>
      <c r="H85" s="15">
        <v>0.45500000000000002</v>
      </c>
    </row>
    <row r="86" spans="1:8" x14ac:dyDescent="0.3">
      <c r="A86" s="89"/>
      <c r="B86" s="43" t="s">
        <v>13</v>
      </c>
      <c r="C86" s="28">
        <f>AVERAGE(G154:G156)</f>
        <v>2.1963000000000004</v>
      </c>
      <c r="D86" s="42"/>
      <c r="E86" s="88"/>
      <c r="F86" s="16" t="s">
        <v>1</v>
      </c>
      <c r="G86" s="15">
        <f>'[1]Petroleum MLCI prices'!F38</f>
        <v>1.2370000000000001</v>
      </c>
      <c r="H86" s="15">
        <v>0.45500000000000002</v>
      </c>
    </row>
    <row r="87" spans="1:8" x14ac:dyDescent="0.3">
      <c r="A87" s="90"/>
      <c r="B87" s="41" t="s">
        <v>12</v>
      </c>
      <c r="C87" s="28">
        <f>AVERAGE(G157:G159)</f>
        <v>2.1877666666666666</v>
      </c>
      <c r="D87" s="40"/>
      <c r="E87" s="88"/>
      <c r="F87" s="16" t="s">
        <v>0</v>
      </c>
      <c r="G87" s="15">
        <f>'[1]Petroleum MLCI prices'!F39</f>
        <v>1.2370000000000001</v>
      </c>
      <c r="H87" s="15">
        <v>0.45500000000000002</v>
      </c>
    </row>
    <row r="88" spans="1:8" x14ac:dyDescent="0.3">
      <c r="A88" s="91">
        <v>2010</v>
      </c>
      <c r="B88" s="39" t="s">
        <v>15</v>
      </c>
      <c r="C88" s="28">
        <f>AVERAGE(G160:G162)</f>
        <v>2.2439999999999998</v>
      </c>
      <c r="D88" s="38"/>
      <c r="E88" s="93">
        <v>2004</v>
      </c>
      <c r="F88" s="8" t="s">
        <v>11</v>
      </c>
      <c r="G88" s="5">
        <f>'[1]Petroleum MLCI prices'!F40</f>
        <v>1.2235</v>
      </c>
      <c r="H88" s="5">
        <v>0.45500000000000002</v>
      </c>
    </row>
    <row r="89" spans="1:8" x14ac:dyDescent="0.3">
      <c r="A89" s="91"/>
      <c r="B89" s="39" t="s">
        <v>14</v>
      </c>
      <c r="C89" s="28">
        <f>AVERAGE(G163:G165)</f>
        <v>2.3935666666666666</v>
      </c>
      <c r="D89" s="38"/>
      <c r="E89" s="93"/>
      <c r="F89" s="8" t="s">
        <v>10</v>
      </c>
      <c r="G89" s="5">
        <f>'[1]Petroleum MLCI prices'!F41</f>
        <v>1.2235</v>
      </c>
      <c r="H89" s="5">
        <v>0.45500000000000002</v>
      </c>
    </row>
    <row r="90" spans="1:8" x14ac:dyDescent="0.3">
      <c r="A90" s="91"/>
      <c r="B90" s="39" t="s">
        <v>13</v>
      </c>
      <c r="C90" s="28">
        <f>AVERAGE(G166:G168)</f>
        <v>2.3336000000000001</v>
      </c>
      <c r="D90" s="38"/>
      <c r="E90" s="93"/>
      <c r="F90" s="8" t="s">
        <v>9</v>
      </c>
      <c r="G90" s="5">
        <f>'[1]Petroleum MLCI prices'!F42</f>
        <v>1.2959000000000001</v>
      </c>
      <c r="H90" s="5">
        <v>0.45500000000000002</v>
      </c>
    </row>
    <row r="91" spans="1:8" x14ac:dyDescent="0.3">
      <c r="A91" s="92"/>
      <c r="B91" s="37" t="s">
        <v>12</v>
      </c>
      <c r="C91" s="28">
        <f>AVERAGE(G169:G171)</f>
        <v>2.3643999999999998</v>
      </c>
      <c r="D91" s="36"/>
      <c r="E91" s="93"/>
      <c r="F91" s="8" t="s">
        <v>8</v>
      </c>
      <c r="G91" s="5">
        <f>'[1]Petroleum MLCI prices'!F43</f>
        <v>1.2959000000000001</v>
      </c>
      <c r="H91" s="5">
        <v>0.45500000000000002</v>
      </c>
    </row>
    <row r="92" spans="1:8" x14ac:dyDescent="0.3">
      <c r="A92" s="94">
        <v>2011</v>
      </c>
      <c r="B92" s="35" t="s">
        <v>15</v>
      </c>
      <c r="C92" s="28">
        <f>AVERAGE(G172:G174)</f>
        <v>2.589</v>
      </c>
      <c r="D92" s="34"/>
      <c r="E92" s="93"/>
      <c r="F92" s="8" t="s">
        <v>7</v>
      </c>
      <c r="G92" s="5">
        <f>'[1]Petroleum MLCI prices'!F44</f>
        <v>1.3097000000000001</v>
      </c>
      <c r="H92" s="5">
        <v>0.45500000000000002</v>
      </c>
    </row>
    <row r="93" spans="1:8" x14ac:dyDescent="0.3">
      <c r="A93" s="94"/>
      <c r="B93" s="35" t="s">
        <v>14</v>
      </c>
      <c r="C93" s="28">
        <f>AVERAGE(G175:G177)</f>
        <v>2.8811999999999998</v>
      </c>
      <c r="D93" s="34"/>
      <c r="E93" s="93"/>
      <c r="F93" s="8" t="s">
        <v>6</v>
      </c>
      <c r="G93" s="5">
        <f>'[1]Petroleum MLCI prices'!F45</f>
        <v>1.3097000000000001</v>
      </c>
      <c r="H93" s="5">
        <v>0.45500000000000002</v>
      </c>
    </row>
    <row r="94" spans="1:8" x14ac:dyDescent="0.3">
      <c r="A94" s="94"/>
      <c r="B94" s="35" t="s">
        <v>13</v>
      </c>
      <c r="C94" s="28">
        <f>AVERAGE(G178:G180)</f>
        <v>2.6612333333333336</v>
      </c>
      <c r="D94" s="34"/>
      <c r="E94" s="93"/>
      <c r="F94" s="8" t="s">
        <v>5</v>
      </c>
      <c r="G94" s="5">
        <f>'[1]Petroleum MLCI prices'!F46</f>
        <v>1.3734</v>
      </c>
      <c r="H94" s="5">
        <v>0.56499999999999995</v>
      </c>
    </row>
    <row r="95" spans="1:8" x14ac:dyDescent="0.3">
      <c r="A95" s="94"/>
      <c r="B95" s="35" t="s">
        <v>12</v>
      </c>
      <c r="C95" s="28">
        <f>AVERAGE(G181:G183)</f>
        <v>2.6824666666666666</v>
      </c>
      <c r="D95" s="34"/>
      <c r="E95" s="93"/>
      <c r="F95" s="8" t="s">
        <v>4</v>
      </c>
      <c r="G95" s="5">
        <f>'[1]Petroleum MLCI prices'!F47</f>
        <v>1.3734</v>
      </c>
      <c r="H95" s="5">
        <v>0.56499999999999995</v>
      </c>
    </row>
    <row r="96" spans="1:8" x14ac:dyDescent="0.3">
      <c r="A96" s="95">
        <v>2012</v>
      </c>
      <c r="B96" s="33" t="s">
        <v>15</v>
      </c>
      <c r="C96" s="28">
        <f>AVERAGE(G184:G186)</f>
        <v>2.7418</v>
      </c>
      <c r="D96" s="32"/>
      <c r="E96" s="93"/>
      <c r="F96" s="8" t="s">
        <v>3</v>
      </c>
      <c r="G96" s="5">
        <f>'[1]Petroleum MLCI prices'!F48</f>
        <v>1.4324000000000001</v>
      </c>
      <c r="H96" s="5">
        <v>0.56499999999999995</v>
      </c>
    </row>
    <row r="97" spans="1:21" x14ac:dyDescent="0.3">
      <c r="A97" s="95"/>
      <c r="B97" s="33" t="s">
        <v>14</v>
      </c>
      <c r="C97" s="28">
        <f>AVERAGE(G187:G189)</f>
        <v>2.7965333333333331</v>
      </c>
      <c r="D97" s="32"/>
      <c r="E97" s="93"/>
      <c r="F97" s="8" t="s">
        <v>2</v>
      </c>
      <c r="G97" s="5">
        <f>'[1]Petroleum MLCI prices'!F49</f>
        <v>1.4324000000000001</v>
      </c>
      <c r="H97" s="5">
        <v>0.56499999999999995</v>
      </c>
    </row>
    <row r="98" spans="1:21" x14ac:dyDescent="0.3">
      <c r="A98" s="95"/>
      <c r="B98" s="33" t="s">
        <v>13</v>
      </c>
      <c r="C98" s="28">
        <f>AVERAGE(G190:G192)</f>
        <v>2.6513666666666666</v>
      </c>
      <c r="D98" s="32"/>
      <c r="E98" s="93"/>
      <c r="F98" s="8" t="s">
        <v>1</v>
      </c>
      <c r="G98" s="5">
        <f>'[1]Petroleum MLCI prices'!F50</f>
        <v>1.6131</v>
      </c>
      <c r="H98" s="5">
        <v>0.56499999999999995</v>
      </c>
    </row>
    <row r="99" spans="1:21" x14ac:dyDescent="0.3">
      <c r="A99" s="96"/>
      <c r="B99" s="31" t="s">
        <v>12</v>
      </c>
      <c r="C99" s="28">
        <f>AVERAGE(G193:G195)</f>
        <v>2.7754333333333334</v>
      </c>
      <c r="D99" s="30"/>
      <c r="E99" s="93"/>
      <c r="F99" s="8" t="s">
        <v>0</v>
      </c>
      <c r="G99" s="5">
        <f>'[1]Petroleum MLCI prices'!F51</f>
        <v>1.6131</v>
      </c>
      <c r="H99" s="5">
        <v>0.56499999999999995</v>
      </c>
    </row>
    <row r="100" spans="1:21" x14ac:dyDescent="0.3">
      <c r="A100" s="97">
        <v>2013</v>
      </c>
      <c r="B100" s="29" t="s">
        <v>15</v>
      </c>
      <c r="C100" s="28">
        <f>AVERAGE(G196:G198)</f>
        <v>2.7768333333333337</v>
      </c>
      <c r="D100" s="27"/>
      <c r="E100" s="88">
        <v>2005</v>
      </c>
      <c r="F100" s="16" t="s">
        <v>11</v>
      </c>
      <c r="G100" s="15">
        <f>'[1]Petroleum MLCI prices'!F52</f>
        <v>1.7101</v>
      </c>
      <c r="H100" s="15">
        <v>0.56499999999999995</v>
      </c>
      <c r="I100" s="26">
        <f t="shared" ref="I100:I134" si="2">G172-0.5</f>
        <v>1.9998999999999998</v>
      </c>
      <c r="S100" s="25">
        <f t="shared" ref="S100:S134" si="3">I100</f>
        <v>1.9998999999999998</v>
      </c>
      <c r="T100" s="24">
        <f t="shared" ref="T100:T134" si="4">H172*3.8</f>
        <v>3.2262</v>
      </c>
      <c r="U100" s="23">
        <f t="shared" ref="U100:U134" si="5">T100-S100</f>
        <v>1.2263000000000002</v>
      </c>
    </row>
    <row r="101" spans="1:21" x14ac:dyDescent="0.3">
      <c r="A101" s="97"/>
      <c r="B101" s="29" t="s">
        <v>14</v>
      </c>
      <c r="C101" s="28">
        <f>AVERAGE(G199:G201)</f>
        <v>2.6641333333333335</v>
      </c>
      <c r="D101" s="27"/>
      <c r="E101" s="88"/>
      <c r="F101" s="16" t="s">
        <v>10</v>
      </c>
      <c r="G101" s="15">
        <f>'[1]Petroleum MLCI prices'!F53</f>
        <v>1.7101</v>
      </c>
      <c r="H101" s="15">
        <v>0.56499999999999995</v>
      </c>
      <c r="I101" s="26">
        <f t="shared" si="2"/>
        <v>2.0687000000000002</v>
      </c>
      <c r="S101" s="25">
        <f t="shared" si="3"/>
        <v>2.0687000000000002</v>
      </c>
      <c r="T101" s="24">
        <f t="shared" si="4"/>
        <v>3.2262</v>
      </c>
      <c r="U101" s="23">
        <f t="shared" si="5"/>
        <v>1.1574999999999998</v>
      </c>
    </row>
    <row r="102" spans="1:21" x14ac:dyDescent="0.3">
      <c r="A102" s="97"/>
      <c r="B102" s="29" t="s">
        <v>13</v>
      </c>
      <c r="C102" s="28">
        <f>AVERAGE(G202:G204)</f>
        <v>2.7698666666666667</v>
      </c>
      <c r="D102" s="27"/>
      <c r="E102" s="88"/>
      <c r="F102" s="16" t="s">
        <v>9</v>
      </c>
      <c r="G102" s="15">
        <f>'[1]Petroleum MLCI prices'!F54</f>
        <v>1.4815</v>
      </c>
      <c r="H102" s="15">
        <v>0.56499999999999995</v>
      </c>
      <c r="I102" s="26">
        <f t="shared" si="2"/>
        <v>2.1983999999999999</v>
      </c>
      <c r="S102" s="25">
        <f t="shared" si="3"/>
        <v>2.1983999999999999</v>
      </c>
      <c r="T102" s="24">
        <f t="shared" si="4"/>
        <v>3.2262</v>
      </c>
      <c r="U102" s="23">
        <f t="shared" si="5"/>
        <v>1.0278</v>
      </c>
    </row>
    <row r="103" spans="1:21" x14ac:dyDescent="0.3">
      <c r="A103" s="97"/>
      <c r="B103" s="29" t="s">
        <v>12</v>
      </c>
      <c r="C103" s="28">
        <f>AVERAGE(G205:G207)</f>
        <v>2.7676666666666669</v>
      </c>
      <c r="D103" s="27"/>
      <c r="E103" s="88"/>
      <c r="F103" s="16" t="s">
        <v>8</v>
      </c>
      <c r="G103" s="15">
        <f>'[1]Petroleum MLCI prices'!F55</f>
        <v>1.4815</v>
      </c>
      <c r="H103" s="15">
        <v>0.56499999999999995</v>
      </c>
      <c r="I103" s="26">
        <f t="shared" si="2"/>
        <v>2.4019999999999997</v>
      </c>
      <c r="S103" s="25">
        <f t="shared" si="3"/>
        <v>2.4019999999999997</v>
      </c>
      <c r="T103" s="24">
        <f t="shared" si="4"/>
        <v>3.7239999999999998</v>
      </c>
      <c r="U103" s="23">
        <f t="shared" si="5"/>
        <v>1.3220000000000001</v>
      </c>
    </row>
    <row r="104" spans="1:21" x14ac:dyDescent="0.3">
      <c r="E104" s="85"/>
      <c r="F104" s="16" t="s">
        <v>7</v>
      </c>
      <c r="G104" s="15">
        <f>'[1]Petroleum MLCI prices'!F56</f>
        <v>1.4280000000000002</v>
      </c>
      <c r="H104" s="15">
        <v>0.56499999999999995</v>
      </c>
      <c r="I104" s="26">
        <f t="shared" si="2"/>
        <v>2.4648000000000003</v>
      </c>
      <c r="S104" s="25">
        <f t="shared" si="3"/>
        <v>2.4648000000000003</v>
      </c>
      <c r="T104" s="24">
        <f t="shared" si="4"/>
        <v>3.7239999999999998</v>
      </c>
      <c r="U104" s="23">
        <f t="shared" si="5"/>
        <v>1.2591999999999994</v>
      </c>
    </row>
    <row r="105" spans="1:21" x14ac:dyDescent="0.3">
      <c r="E105" s="85"/>
      <c r="F105" s="16" t="s">
        <v>6</v>
      </c>
      <c r="G105" s="15">
        <f>'[1]Petroleum MLCI prices'!F57</f>
        <v>1.4280000000000002</v>
      </c>
      <c r="H105" s="15">
        <v>0.56499999999999995</v>
      </c>
      <c r="I105" s="26">
        <f t="shared" si="2"/>
        <v>2.2768000000000002</v>
      </c>
      <c r="S105" s="25">
        <f t="shared" si="3"/>
        <v>2.2768000000000002</v>
      </c>
      <c r="T105" s="24">
        <f t="shared" si="4"/>
        <v>3.7239999999999998</v>
      </c>
      <c r="U105" s="23">
        <f t="shared" si="5"/>
        <v>1.4471999999999996</v>
      </c>
    </row>
    <row r="106" spans="1:21" x14ac:dyDescent="0.3">
      <c r="E106" s="85"/>
      <c r="F106" s="16" t="s">
        <v>5</v>
      </c>
      <c r="G106" s="15">
        <f>'[1]Petroleum MLCI prices'!F58</f>
        <v>1.7653999999999999</v>
      </c>
      <c r="H106" s="15">
        <v>0.56499999999999995</v>
      </c>
      <c r="I106" s="26">
        <f t="shared" si="2"/>
        <v>2.21</v>
      </c>
      <c r="S106" s="25">
        <f t="shared" si="3"/>
        <v>2.21</v>
      </c>
      <c r="T106" s="24">
        <f t="shared" si="4"/>
        <v>3.7239999999999998</v>
      </c>
      <c r="U106" s="23">
        <f t="shared" si="5"/>
        <v>1.5139999999999998</v>
      </c>
    </row>
    <row r="107" spans="1:21" x14ac:dyDescent="0.3">
      <c r="E107" s="85"/>
      <c r="F107" s="16" t="s">
        <v>4</v>
      </c>
      <c r="G107" s="15">
        <f>'[1]Petroleum MLCI prices'!F59</f>
        <v>1.7653999999999999</v>
      </c>
      <c r="H107" s="15">
        <v>0.56499999999999995</v>
      </c>
      <c r="I107" s="26">
        <f t="shared" si="2"/>
        <v>2.1800000000000002</v>
      </c>
      <c r="S107" s="25">
        <f t="shared" si="3"/>
        <v>2.1800000000000002</v>
      </c>
      <c r="T107" s="24">
        <f t="shared" si="4"/>
        <v>3.7239999999999998</v>
      </c>
      <c r="U107" s="23">
        <f t="shared" si="5"/>
        <v>1.5439999999999996</v>
      </c>
    </row>
    <row r="108" spans="1:21" x14ac:dyDescent="0.3">
      <c r="E108" s="85"/>
      <c r="F108" s="16" t="s">
        <v>3</v>
      </c>
      <c r="G108" s="15">
        <f>'[1]Petroleum MLCI prices'!F60</f>
        <v>1.6840000000000002</v>
      </c>
      <c r="H108" s="15">
        <v>0.56499999999999995</v>
      </c>
      <c r="I108" s="26">
        <f t="shared" si="2"/>
        <v>2.0937000000000001</v>
      </c>
      <c r="S108" s="25">
        <f t="shared" si="3"/>
        <v>2.0937000000000001</v>
      </c>
      <c r="T108" s="24">
        <f t="shared" si="4"/>
        <v>3.7239999999999998</v>
      </c>
      <c r="U108" s="23">
        <f t="shared" si="5"/>
        <v>1.6302999999999996</v>
      </c>
    </row>
    <row r="109" spans="1:21" x14ac:dyDescent="0.3">
      <c r="E109" s="85"/>
      <c r="F109" s="16" t="s">
        <v>2</v>
      </c>
      <c r="G109" s="15">
        <f>'[1]Petroleum MLCI prices'!F61</f>
        <v>1.6840000000000002</v>
      </c>
      <c r="H109" s="15">
        <v>0.56499999999999995</v>
      </c>
      <c r="I109" s="26">
        <f t="shared" si="2"/>
        <v>2.1303000000000001</v>
      </c>
      <c r="S109" s="25">
        <f t="shared" si="3"/>
        <v>2.1303000000000001</v>
      </c>
      <c r="T109" s="24">
        <f t="shared" si="4"/>
        <v>3.5453999999999999</v>
      </c>
      <c r="U109" s="23">
        <f t="shared" si="5"/>
        <v>1.4150999999999998</v>
      </c>
    </row>
    <row r="110" spans="1:21" x14ac:dyDescent="0.3">
      <c r="E110" s="85"/>
      <c r="F110" s="16" t="s">
        <v>1</v>
      </c>
      <c r="G110" s="15">
        <f>'[1]Petroleum MLCI prices'!F62</f>
        <v>1.8241999999999998</v>
      </c>
      <c r="H110" s="15">
        <v>0.56499999999999995</v>
      </c>
      <c r="I110" s="26">
        <f t="shared" si="2"/>
        <v>2.1566999999999998</v>
      </c>
      <c r="S110" s="25">
        <f t="shared" si="3"/>
        <v>2.1566999999999998</v>
      </c>
      <c r="T110" s="24">
        <f t="shared" si="4"/>
        <v>3.5453999999999999</v>
      </c>
      <c r="U110" s="23">
        <f t="shared" si="5"/>
        <v>1.3887</v>
      </c>
    </row>
    <row r="111" spans="1:21" x14ac:dyDescent="0.3">
      <c r="E111" s="85"/>
      <c r="F111" s="16" t="s">
        <v>0</v>
      </c>
      <c r="G111" s="15">
        <f>'[1]Petroleum MLCI prices'!F63</f>
        <v>1.8241999999999998</v>
      </c>
      <c r="H111" s="15">
        <v>0.56499999999999995</v>
      </c>
      <c r="I111" s="26">
        <f t="shared" si="2"/>
        <v>2.2604000000000002</v>
      </c>
      <c r="S111" s="25">
        <f t="shared" si="3"/>
        <v>2.2604000000000002</v>
      </c>
      <c r="T111" s="24">
        <f t="shared" si="4"/>
        <v>3.5453999999999999</v>
      </c>
      <c r="U111" s="23">
        <f t="shared" si="5"/>
        <v>1.2849999999999997</v>
      </c>
    </row>
    <row r="112" spans="1:21" x14ac:dyDescent="0.3">
      <c r="E112" s="87">
        <v>2006</v>
      </c>
      <c r="F112" s="8" t="s">
        <v>11</v>
      </c>
      <c r="G112" s="5">
        <f>'[1]Petroleum MLCI prices'!F64</f>
        <v>1.7738</v>
      </c>
      <c r="H112" s="5">
        <v>0.56499999999999995</v>
      </c>
      <c r="I112" s="26">
        <f t="shared" si="2"/>
        <v>2.2109999999999999</v>
      </c>
      <c r="S112" s="25">
        <f t="shared" si="3"/>
        <v>2.2109999999999999</v>
      </c>
      <c r="T112" s="24">
        <f t="shared" si="4"/>
        <v>3.5446399999999998</v>
      </c>
      <c r="U112" s="23">
        <f t="shared" si="5"/>
        <v>1.3336399999999999</v>
      </c>
    </row>
    <row r="113" spans="5:21" x14ac:dyDescent="0.3">
      <c r="E113" s="87"/>
      <c r="F113" s="8" t="s">
        <v>10</v>
      </c>
      <c r="G113" s="5">
        <f>'[1]Petroleum MLCI prices'!F65</f>
        <v>1.7738</v>
      </c>
      <c r="H113" s="5">
        <v>0.56499999999999995</v>
      </c>
      <c r="I113" s="26">
        <f t="shared" si="2"/>
        <v>2.2454000000000001</v>
      </c>
      <c r="S113" s="25">
        <f t="shared" si="3"/>
        <v>2.2454000000000001</v>
      </c>
      <c r="T113" s="24">
        <f t="shared" si="4"/>
        <v>3.5446399999999998</v>
      </c>
      <c r="U113" s="23">
        <f t="shared" si="5"/>
        <v>1.2992399999999997</v>
      </c>
    </row>
    <row r="114" spans="5:21" x14ac:dyDescent="0.3">
      <c r="E114" s="87"/>
      <c r="F114" s="8" t="s">
        <v>9</v>
      </c>
      <c r="G114" s="5">
        <f>'[1]Petroleum MLCI prices'!F66</f>
        <v>1.7738</v>
      </c>
      <c r="H114" s="5">
        <v>0.56499999999999995</v>
      </c>
      <c r="I114" s="26">
        <f t="shared" si="2"/>
        <v>2.2690000000000001</v>
      </c>
      <c r="S114" s="25">
        <f t="shared" si="3"/>
        <v>2.2690000000000001</v>
      </c>
      <c r="T114" s="24">
        <f t="shared" si="4"/>
        <v>3.5446399999999998</v>
      </c>
      <c r="U114" s="23">
        <f t="shared" si="5"/>
        <v>1.2756399999999997</v>
      </c>
    </row>
    <row r="115" spans="5:21" x14ac:dyDescent="0.3">
      <c r="E115" s="87"/>
      <c r="F115" s="8" t="s">
        <v>8</v>
      </c>
      <c r="G115" s="5">
        <f>'[1]Petroleum MLCI prices'!F67</f>
        <v>1.7738</v>
      </c>
      <c r="H115" s="5">
        <v>0.56499999999999995</v>
      </c>
      <c r="I115" s="26">
        <f t="shared" si="2"/>
        <v>2.3422999999999998</v>
      </c>
      <c r="S115" s="25">
        <f t="shared" si="3"/>
        <v>2.3422999999999998</v>
      </c>
      <c r="T115" s="24">
        <f t="shared" si="4"/>
        <v>3.5415999999999999</v>
      </c>
      <c r="U115" s="23">
        <f t="shared" si="5"/>
        <v>1.1993</v>
      </c>
    </row>
    <row r="116" spans="5:21" x14ac:dyDescent="0.3">
      <c r="E116" s="87"/>
      <c r="F116" s="8" t="s">
        <v>7</v>
      </c>
      <c r="G116" s="5">
        <f>'[1]Petroleum MLCI prices'!F68</f>
        <v>1.8030000000000002</v>
      </c>
      <c r="H116" s="5">
        <v>0.56499999999999995</v>
      </c>
      <c r="I116" s="26">
        <f t="shared" si="2"/>
        <v>2.3182</v>
      </c>
      <c r="S116" s="25">
        <f t="shared" si="3"/>
        <v>2.3182</v>
      </c>
      <c r="T116" s="24">
        <f t="shared" si="4"/>
        <v>3.5415999999999999</v>
      </c>
      <c r="U116" s="23">
        <f t="shared" si="5"/>
        <v>1.2233999999999998</v>
      </c>
    </row>
    <row r="117" spans="5:21" x14ac:dyDescent="0.3">
      <c r="E117" s="87"/>
      <c r="F117" s="8" t="s">
        <v>6</v>
      </c>
      <c r="G117" s="5">
        <f>'[1]Petroleum MLCI prices'!F69</f>
        <v>1.8030000000000002</v>
      </c>
      <c r="H117" s="5">
        <v>0.56499999999999995</v>
      </c>
      <c r="I117" s="26">
        <f t="shared" si="2"/>
        <v>2.2290999999999999</v>
      </c>
      <c r="S117" s="25">
        <f t="shared" si="3"/>
        <v>2.2290999999999999</v>
      </c>
      <c r="T117" s="24">
        <f t="shared" si="4"/>
        <v>3.5415999999999999</v>
      </c>
      <c r="U117" s="23">
        <f t="shared" si="5"/>
        <v>1.3125</v>
      </c>
    </row>
    <row r="118" spans="5:21" x14ac:dyDescent="0.3">
      <c r="E118" s="87"/>
      <c r="F118" s="8" t="s">
        <v>5</v>
      </c>
      <c r="G118" s="5">
        <f>'[1]Petroleum MLCI prices'!F70</f>
        <v>2.0482</v>
      </c>
      <c r="H118" s="5">
        <v>0.61499999999999999</v>
      </c>
      <c r="I118" s="26">
        <f t="shared" si="2"/>
        <v>2.0468999999999999</v>
      </c>
      <c r="S118" s="25">
        <f t="shared" si="3"/>
        <v>2.0468999999999999</v>
      </c>
      <c r="T118" s="24">
        <f t="shared" si="4"/>
        <v>3.2402599999999997</v>
      </c>
      <c r="U118" s="23">
        <f t="shared" si="5"/>
        <v>1.1933599999999998</v>
      </c>
    </row>
    <row r="119" spans="5:21" x14ac:dyDescent="0.3">
      <c r="E119" s="87"/>
      <c r="F119" s="8" t="s">
        <v>4</v>
      </c>
      <c r="G119" s="5">
        <f>'[1]Petroleum MLCI prices'!F71</f>
        <v>2.0482</v>
      </c>
      <c r="H119" s="5">
        <v>0.61499999999999999</v>
      </c>
      <c r="I119" s="26">
        <f t="shared" si="2"/>
        <v>2.1259000000000001</v>
      </c>
      <c r="S119" s="25">
        <f t="shared" si="3"/>
        <v>2.1259000000000001</v>
      </c>
      <c r="T119" s="24">
        <f t="shared" si="4"/>
        <v>3.2402599999999997</v>
      </c>
      <c r="U119" s="23">
        <f t="shared" si="5"/>
        <v>1.1143599999999996</v>
      </c>
    </row>
    <row r="120" spans="5:21" x14ac:dyDescent="0.3">
      <c r="E120" s="87"/>
      <c r="F120" s="8" t="s">
        <v>3</v>
      </c>
      <c r="G120" s="5">
        <f>'[1]Petroleum MLCI prices'!F72</f>
        <v>2.0989</v>
      </c>
      <c r="H120" s="5">
        <v>0.61499999999999999</v>
      </c>
      <c r="I120" s="26">
        <f t="shared" si="2"/>
        <v>2.2812999999999999</v>
      </c>
      <c r="S120" s="25">
        <f t="shared" si="3"/>
        <v>2.2812999999999999</v>
      </c>
      <c r="T120" s="24">
        <f t="shared" si="4"/>
        <v>3.2402599999999997</v>
      </c>
      <c r="U120" s="23">
        <f t="shared" si="5"/>
        <v>0.95895999999999981</v>
      </c>
    </row>
    <row r="121" spans="5:21" x14ac:dyDescent="0.3">
      <c r="E121" s="87"/>
      <c r="F121" s="8" t="s">
        <v>2</v>
      </c>
      <c r="G121" s="5">
        <f>'[1]Petroleum MLCI prices'!F73</f>
        <v>2.0989</v>
      </c>
      <c r="H121" s="5">
        <v>0.61499999999999999</v>
      </c>
      <c r="I121" s="26">
        <f t="shared" si="2"/>
        <v>2.3062</v>
      </c>
      <c r="S121" s="25">
        <f t="shared" si="3"/>
        <v>2.3062</v>
      </c>
      <c r="T121" s="24">
        <f t="shared" si="4"/>
        <v>3.2402599999999997</v>
      </c>
      <c r="U121" s="23">
        <f t="shared" si="5"/>
        <v>0.93405999999999967</v>
      </c>
    </row>
    <row r="122" spans="5:21" x14ac:dyDescent="0.3">
      <c r="E122" s="87"/>
      <c r="F122" s="8" t="s">
        <v>1</v>
      </c>
      <c r="G122" s="5">
        <f>'[1]Petroleum MLCI prices'!F74</f>
        <v>2.0122</v>
      </c>
      <c r="H122" s="5">
        <v>0.61499999999999999</v>
      </c>
      <c r="I122" s="26">
        <f t="shared" si="2"/>
        <v>2.2818000000000001</v>
      </c>
      <c r="S122" s="25">
        <f t="shared" si="3"/>
        <v>2.2818000000000001</v>
      </c>
      <c r="T122" s="24">
        <f t="shared" si="4"/>
        <v>3.2402599999999997</v>
      </c>
      <c r="U122" s="23">
        <f t="shared" si="5"/>
        <v>0.95845999999999965</v>
      </c>
    </row>
    <row r="123" spans="5:21" x14ac:dyDescent="0.3">
      <c r="E123" s="87"/>
      <c r="F123" s="8" t="s">
        <v>0</v>
      </c>
      <c r="G123" s="5">
        <f>'[1]Petroleum MLCI prices'!F75</f>
        <v>2.0122</v>
      </c>
      <c r="H123" s="5">
        <v>0.61499999999999999</v>
      </c>
      <c r="I123" s="26">
        <f t="shared" si="2"/>
        <v>2.2383000000000002</v>
      </c>
      <c r="S123" s="25">
        <f t="shared" si="3"/>
        <v>2.2383000000000002</v>
      </c>
      <c r="T123" s="24">
        <f t="shared" si="4"/>
        <v>3.2402599999999997</v>
      </c>
      <c r="U123" s="23">
        <f t="shared" si="5"/>
        <v>1.0019599999999995</v>
      </c>
    </row>
    <row r="124" spans="5:21" x14ac:dyDescent="0.3">
      <c r="E124" s="85">
        <v>2007</v>
      </c>
      <c r="F124" s="16" t="s">
        <v>11</v>
      </c>
      <c r="G124" s="15">
        <f>'[1]Petroleum MLCI prices'!F76</f>
        <v>1.7638999999999998</v>
      </c>
      <c r="H124" s="15">
        <v>0.61499999999999999</v>
      </c>
      <c r="I124" s="23">
        <f t="shared" si="2"/>
        <v>2.2286000000000001</v>
      </c>
      <c r="S124" s="25">
        <f t="shared" si="3"/>
        <v>2.2286000000000001</v>
      </c>
      <c r="T124" s="24">
        <f t="shared" si="4"/>
        <v>3.2402599999999997</v>
      </c>
      <c r="U124" s="23">
        <f t="shared" si="5"/>
        <v>1.0116599999999996</v>
      </c>
    </row>
    <row r="125" spans="5:21" x14ac:dyDescent="0.3">
      <c r="E125" s="85"/>
      <c r="F125" s="16" t="s">
        <v>10</v>
      </c>
      <c r="G125" s="15">
        <f>'[1]Petroleum MLCI prices'!F77</f>
        <v>1.7638999999999998</v>
      </c>
      <c r="H125" s="15">
        <v>0.61499999999999999</v>
      </c>
      <c r="I125" s="23">
        <f t="shared" si="2"/>
        <v>2.2774999999999999</v>
      </c>
      <c r="S125" s="25">
        <f t="shared" si="3"/>
        <v>2.2774999999999999</v>
      </c>
      <c r="T125" s="24">
        <f t="shared" si="4"/>
        <v>3.2402599999999997</v>
      </c>
      <c r="U125" s="23">
        <f t="shared" si="5"/>
        <v>0.96275999999999984</v>
      </c>
    </row>
    <row r="126" spans="5:21" x14ac:dyDescent="0.3">
      <c r="E126" s="85"/>
      <c r="F126" s="16" t="s">
        <v>9</v>
      </c>
      <c r="G126" s="15">
        <f>'[1]Petroleum MLCI prices'!F78</f>
        <v>1.7475999999999998</v>
      </c>
      <c r="H126" s="15">
        <v>0.61499999999999999</v>
      </c>
      <c r="I126" s="23">
        <f t="shared" si="2"/>
        <v>2.3243999999999998</v>
      </c>
      <c r="S126" s="25">
        <f t="shared" si="3"/>
        <v>2.3243999999999998</v>
      </c>
      <c r="T126" s="24">
        <f t="shared" si="4"/>
        <v>3.2402599999999997</v>
      </c>
      <c r="U126" s="23">
        <f t="shared" si="5"/>
        <v>0.9158599999999999</v>
      </c>
    </row>
    <row r="127" spans="5:21" x14ac:dyDescent="0.3">
      <c r="E127" s="85"/>
      <c r="F127" s="16" t="s">
        <v>8</v>
      </c>
      <c r="G127" s="15">
        <f>'[1]Petroleum MLCI prices'!F79</f>
        <v>1.7475999999999998</v>
      </c>
      <c r="H127" s="15">
        <v>0.61499999999999999</v>
      </c>
      <c r="I127" s="23">
        <f t="shared" si="2"/>
        <v>2.2313000000000001</v>
      </c>
      <c r="S127" s="25">
        <f t="shared" si="3"/>
        <v>2.2313000000000001</v>
      </c>
      <c r="T127" s="24">
        <f t="shared" si="4"/>
        <v>3.2402599999999997</v>
      </c>
      <c r="U127" s="23">
        <f t="shared" si="5"/>
        <v>1.0089599999999996</v>
      </c>
    </row>
    <row r="128" spans="5:21" x14ac:dyDescent="0.3">
      <c r="E128" s="85"/>
      <c r="F128" s="16" t="s">
        <v>7</v>
      </c>
      <c r="G128" s="15">
        <f>'[1]Petroleum MLCI prices'!F80</f>
        <v>1.8085</v>
      </c>
      <c r="H128" s="15">
        <v>0.61499999999999999</v>
      </c>
      <c r="I128" s="23">
        <f t="shared" si="2"/>
        <v>2.1173000000000002</v>
      </c>
      <c r="S128" s="25">
        <f t="shared" si="3"/>
        <v>2.1173000000000002</v>
      </c>
      <c r="T128" s="24">
        <f t="shared" si="4"/>
        <v>3.3914999999999997</v>
      </c>
      <c r="U128" s="23">
        <f t="shared" si="5"/>
        <v>1.2741999999999996</v>
      </c>
    </row>
    <row r="129" spans="5:21" x14ac:dyDescent="0.3">
      <c r="E129" s="85"/>
      <c r="F129" s="16" t="s">
        <v>6</v>
      </c>
      <c r="G129" s="15">
        <f>'[1]Petroleum MLCI prices'!F81</f>
        <v>1.8085</v>
      </c>
      <c r="H129" s="15">
        <v>0.61499999999999999</v>
      </c>
      <c r="I129" s="23">
        <f t="shared" si="2"/>
        <v>2.1438000000000001</v>
      </c>
      <c r="S129" s="25">
        <f t="shared" si="3"/>
        <v>2.1438000000000001</v>
      </c>
      <c r="T129" s="24">
        <f t="shared" si="4"/>
        <v>3.3914999999999997</v>
      </c>
      <c r="U129" s="23">
        <f t="shared" si="5"/>
        <v>1.2476999999999996</v>
      </c>
    </row>
    <row r="130" spans="5:21" x14ac:dyDescent="0.3">
      <c r="E130" s="85"/>
      <c r="F130" s="16" t="s">
        <v>5</v>
      </c>
      <c r="G130" s="15">
        <f>'[1]Petroleum MLCI prices'!F82</f>
        <v>2.0233000000000003</v>
      </c>
      <c r="H130" s="22">
        <v>0.68500000000000005</v>
      </c>
      <c r="I130" s="23">
        <f t="shared" si="2"/>
        <v>2.2248999999999999</v>
      </c>
      <c r="S130" s="25">
        <f t="shared" si="3"/>
        <v>2.2248999999999999</v>
      </c>
      <c r="T130" s="24">
        <f t="shared" si="4"/>
        <v>3.5241199999999999</v>
      </c>
      <c r="U130" s="23">
        <f t="shared" si="5"/>
        <v>1.29922</v>
      </c>
    </row>
    <row r="131" spans="5:21" x14ac:dyDescent="0.3">
      <c r="E131" s="85"/>
      <c r="F131" s="16" t="s">
        <v>4</v>
      </c>
      <c r="G131" s="15">
        <f>'[1]Petroleum MLCI prices'!F83</f>
        <v>2.0000999999999998</v>
      </c>
      <c r="H131" s="22">
        <v>0.68500000000000005</v>
      </c>
      <c r="I131" s="23">
        <f t="shared" si="2"/>
        <v>2.2797000000000001</v>
      </c>
      <c r="S131" s="25">
        <f t="shared" si="3"/>
        <v>2.2797000000000001</v>
      </c>
      <c r="T131" s="24">
        <f t="shared" si="4"/>
        <v>3.5241199999999999</v>
      </c>
      <c r="U131" s="23">
        <f t="shared" si="5"/>
        <v>1.2444199999999999</v>
      </c>
    </row>
    <row r="132" spans="5:21" x14ac:dyDescent="0.3">
      <c r="E132" s="85"/>
      <c r="F132" s="16" t="s">
        <v>3</v>
      </c>
      <c r="G132" s="15">
        <f>'[1]Petroleum MLCI prices'!F84</f>
        <v>2.0499999999999998</v>
      </c>
      <c r="H132" s="22">
        <v>0.68500000000000005</v>
      </c>
      <c r="I132" s="23">
        <f t="shared" si="2"/>
        <v>2.3050000000000002</v>
      </c>
      <c r="S132" s="25">
        <f t="shared" si="3"/>
        <v>2.3050000000000002</v>
      </c>
      <c r="T132" s="24">
        <f t="shared" si="4"/>
        <v>3.5241199999999999</v>
      </c>
      <c r="U132" s="23">
        <f t="shared" si="5"/>
        <v>1.2191199999999998</v>
      </c>
    </row>
    <row r="133" spans="5:21" x14ac:dyDescent="0.3">
      <c r="E133" s="85"/>
      <c r="F133" s="16" t="s">
        <v>2</v>
      </c>
      <c r="G133" s="15">
        <f>'[1]Petroleum MLCI prices'!F85</f>
        <v>2.0899000000000001</v>
      </c>
      <c r="H133" s="22">
        <v>0.68500000000000005</v>
      </c>
      <c r="I133" s="23">
        <f t="shared" si="2"/>
        <v>2.2806000000000002</v>
      </c>
      <c r="S133" s="25">
        <f t="shared" si="3"/>
        <v>2.2806000000000002</v>
      </c>
      <c r="T133" s="24">
        <f t="shared" si="4"/>
        <v>3.5241199999999999</v>
      </c>
      <c r="U133" s="23">
        <f t="shared" si="5"/>
        <v>1.2435199999999997</v>
      </c>
    </row>
    <row r="134" spans="5:21" x14ac:dyDescent="0.3">
      <c r="E134" s="85"/>
      <c r="F134" s="16" t="s">
        <v>1</v>
      </c>
      <c r="G134" s="15">
        <f>'[1]Petroleum MLCI prices'!F86</f>
        <v>2.2534000000000001</v>
      </c>
      <c r="H134" s="22">
        <v>0.68500000000000005</v>
      </c>
      <c r="I134" s="23">
        <f t="shared" si="2"/>
        <v>2.2547999999999999</v>
      </c>
      <c r="S134" s="25">
        <f t="shared" si="3"/>
        <v>2.2547999999999999</v>
      </c>
      <c r="T134" s="24">
        <f t="shared" si="4"/>
        <v>3.5890999999999997</v>
      </c>
      <c r="U134" s="23">
        <f t="shared" si="5"/>
        <v>1.3342999999999998</v>
      </c>
    </row>
    <row r="135" spans="5:21" x14ac:dyDescent="0.3">
      <c r="E135" s="85"/>
      <c r="F135" s="16" t="s">
        <v>0</v>
      </c>
      <c r="G135" s="15">
        <f>'[1]Petroleum MLCI prices'!F87</f>
        <v>2.2637999999999998</v>
      </c>
      <c r="H135" s="22">
        <v>0.68500000000000005</v>
      </c>
    </row>
    <row r="136" spans="5:21" x14ac:dyDescent="0.3">
      <c r="E136" s="87">
        <v>2008</v>
      </c>
      <c r="F136" s="8" t="s">
        <v>11</v>
      </c>
      <c r="G136" s="5">
        <f>'[1]Petroleum MLCI prices'!F88</f>
        <v>2.4813999999999998</v>
      </c>
      <c r="H136" s="20">
        <v>0.83099999999999996</v>
      </c>
    </row>
    <row r="137" spans="5:21" x14ac:dyDescent="0.3">
      <c r="E137" s="87"/>
      <c r="F137" s="8" t="s">
        <v>10</v>
      </c>
      <c r="G137" s="5">
        <f>'[1]Petroleum MLCI prices'!F89</f>
        <v>2.504</v>
      </c>
      <c r="H137" s="20">
        <v>0.83099999999999996</v>
      </c>
    </row>
    <row r="138" spans="5:21" x14ac:dyDescent="0.3">
      <c r="E138" s="87"/>
      <c r="F138" s="8" t="s">
        <v>9</v>
      </c>
      <c r="G138" s="5">
        <f>'[1]Petroleum MLCI prices'!F90</f>
        <v>2.3881999999999999</v>
      </c>
      <c r="H138" s="20">
        <v>0.83099999999999996</v>
      </c>
    </row>
    <row r="139" spans="5:21" x14ac:dyDescent="0.3">
      <c r="E139" s="87"/>
      <c r="F139" s="8" t="s">
        <v>8</v>
      </c>
      <c r="G139" s="5">
        <f>'[1]Petroleum MLCI prices'!F91</f>
        <v>2.4090000000000003</v>
      </c>
      <c r="H139" s="20">
        <v>0.83099999999999996</v>
      </c>
    </row>
    <row r="140" spans="5:21" x14ac:dyDescent="0.3">
      <c r="E140" s="87"/>
      <c r="F140" s="8" t="s">
        <v>7</v>
      </c>
      <c r="G140" s="5">
        <f>'[1]Petroleum MLCI prices'!F92</f>
        <v>2.6220999999999997</v>
      </c>
      <c r="H140" s="20">
        <v>0.83099999999999996</v>
      </c>
    </row>
    <row r="141" spans="5:21" x14ac:dyDescent="0.3">
      <c r="E141" s="87"/>
      <c r="F141" s="8" t="s">
        <v>6</v>
      </c>
      <c r="G141" s="5">
        <f>'[1]Petroleum MLCI prices'!F93</f>
        <v>2.7677999999999998</v>
      </c>
      <c r="H141" s="20">
        <v>0.83099999999999996</v>
      </c>
    </row>
    <row r="142" spans="5:21" x14ac:dyDescent="0.3">
      <c r="E142" s="87"/>
      <c r="F142" s="8" t="s">
        <v>5</v>
      </c>
      <c r="G142" s="5">
        <f>'[1]Petroleum MLCI prices'!F94</f>
        <v>3.0305</v>
      </c>
      <c r="H142" s="20">
        <v>1.026</v>
      </c>
    </row>
    <row r="143" spans="5:21" x14ac:dyDescent="0.3">
      <c r="E143" s="87"/>
      <c r="F143" s="8" t="s">
        <v>4</v>
      </c>
      <c r="G143" s="5">
        <f>'[1]Petroleum MLCI prices'!F95</f>
        <v>3.2011000000000003</v>
      </c>
      <c r="H143" s="20">
        <v>1.026</v>
      </c>
    </row>
    <row r="144" spans="5:21" x14ac:dyDescent="0.3">
      <c r="E144" s="87"/>
      <c r="F144" s="8" t="s">
        <v>3</v>
      </c>
      <c r="G144" s="5">
        <f>'[1]Petroleum MLCI prices'!F96</f>
        <v>3.1826999999999996</v>
      </c>
      <c r="H144" s="20">
        <v>1.026</v>
      </c>
    </row>
    <row r="145" spans="5:8" x14ac:dyDescent="0.3">
      <c r="E145" s="87"/>
      <c r="F145" s="8" t="s">
        <v>2</v>
      </c>
      <c r="G145" s="5">
        <f>'[1]Petroleum MLCI prices'!F97</f>
        <v>2.8322000000000003</v>
      </c>
      <c r="H145" s="20">
        <v>1.026</v>
      </c>
    </row>
    <row r="146" spans="5:8" x14ac:dyDescent="0.3">
      <c r="E146" s="87"/>
      <c r="F146" s="8" t="s">
        <v>1</v>
      </c>
      <c r="G146" s="5">
        <f>'[1]Petroleum MLCI prices'!F98</f>
        <v>2.7149000000000001</v>
      </c>
      <c r="H146" s="20">
        <v>1.026</v>
      </c>
    </row>
    <row r="147" spans="5:8" x14ac:dyDescent="0.3">
      <c r="E147" s="87"/>
      <c r="F147" s="8" t="s">
        <v>0</v>
      </c>
      <c r="G147" s="5">
        <f>'[1]Petroleum MLCI prices'!F99</f>
        <v>2.6593999999999998</v>
      </c>
      <c r="H147" s="20">
        <v>1.026</v>
      </c>
    </row>
    <row r="148" spans="5:8" x14ac:dyDescent="0.3">
      <c r="E148" s="103">
        <v>2009</v>
      </c>
      <c r="F148" s="16" t="s">
        <v>11</v>
      </c>
      <c r="G148" s="15">
        <f>'[1]Petroleum MLCI prices'!F100</f>
        <v>2.3108</v>
      </c>
      <c r="H148" s="21">
        <v>1.026</v>
      </c>
    </row>
    <row r="149" spans="5:8" x14ac:dyDescent="0.3">
      <c r="E149" s="103"/>
      <c r="F149" s="16" t="s">
        <v>10</v>
      </c>
      <c r="G149" s="15">
        <f>'[1]Petroleum MLCI prices'!F101</f>
        <v>2.0772999999999997</v>
      </c>
      <c r="H149" s="21">
        <v>1.026</v>
      </c>
    </row>
    <row r="150" spans="5:8" x14ac:dyDescent="0.3">
      <c r="E150" s="103"/>
      <c r="F150" s="16" t="s">
        <v>9</v>
      </c>
      <c r="G150" s="15">
        <f>'[1]Petroleum MLCI prices'!F102</f>
        <v>2.0655999999999999</v>
      </c>
      <c r="H150" s="21">
        <v>1.026</v>
      </c>
    </row>
    <row r="151" spans="5:8" x14ac:dyDescent="0.3">
      <c r="E151" s="103"/>
      <c r="F151" s="16" t="s">
        <v>8</v>
      </c>
      <c r="G151" s="15">
        <f>'[1]Petroleum MLCI prices'!F103</f>
        <v>1.9235</v>
      </c>
      <c r="H151" s="21">
        <v>0.628</v>
      </c>
    </row>
    <row r="152" spans="5:8" x14ac:dyDescent="0.3">
      <c r="E152" s="103"/>
      <c r="F152" s="16" t="s">
        <v>7</v>
      </c>
      <c r="G152" s="15">
        <f>'[1]Petroleum MLCI prices'!F104</f>
        <v>1.9619</v>
      </c>
      <c r="H152" s="21">
        <v>0.628</v>
      </c>
    </row>
    <row r="153" spans="5:8" x14ac:dyDescent="0.3">
      <c r="E153" s="103"/>
      <c r="F153" s="16" t="s">
        <v>6</v>
      </c>
      <c r="G153" s="15">
        <f>'[1]Petroleum MLCI prices'!F105</f>
        <v>2.0156999999999998</v>
      </c>
      <c r="H153" s="21">
        <v>0.628</v>
      </c>
    </row>
    <row r="154" spans="5:8" x14ac:dyDescent="0.3">
      <c r="E154" s="103"/>
      <c r="F154" s="16" t="s">
        <v>5</v>
      </c>
      <c r="G154" s="15">
        <f>'[1]Petroleum MLCI prices'!F106</f>
        <v>2.0908000000000002</v>
      </c>
      <c r="H154" s="21">
        <v>0.628</v>
      </c>
    </row>
    <row r="155" spans="5:8" x14ac:dyDescent="0.3">
      <c r="E155" s="103"/>
      <c r="F155" s="16" t="s">
        <v>4</v>
      </c>
      <c r="G155" s="15">
        <f>'[1]Petroleum MLCI prices'!F107</f>
        <v>2.2709999999999999</v>
      </c>
      <c r="H155" s="21">
        <v>0.628</v>
      </c>
    </row>
    <row r="156" spans="5:8" x14ac:dyDescent="0.3">
      <c r="E156" s="103"/>
      <c r="F156" s="16" t="s">
        <v>3</v>
      </c>
      <c r="G156" s="15">
        <f>'[1]Petroleum MLCI prices'!F108</f>
        <v>2.2271000000000001</v>
      </c>
      <c r="H156" s="21">
        <v>0.628</v>
      </c>
    </row>
    <row r="157" spans="5:8" x14ac:dyDescent="0.3">
      <c r="E157" s="103"/>
      <c r="F157" s="16" t="s">
        <v>2</v>
      </c>
      <c r="G157" s="15">
        <f>'[1]Petroleum MLCI prices'!F109</f>
        <v>2.1368</v>
      </c>
      <c r="H157" s="21">
        <v>0.83099999999999996</v>
      </c>
    </row>
    <row r="158" spans="5:8" x14ac:dyDescent="0.3">
      <c r="E158" s="103"/>
      <c r="F158" s="16" t="s">
        <v>1</v>
      </c>
      <c r="G158" s="15">
        <f>'[1]Petroleum MLCI prices'!F110</f>
        <v>2.1827999999999999</v>
      </c>
      <c r="H158" s="21">
        <v>0.83099999999999996</v>
      </c>
    </row>
    <row r="159" spans="5:8" x14ac:dyDescent="0.3">
      <c r="E159" s="103"/>
      <c r="F159" s="16" t="s">
        <v>0</v>
      </c>
      <c r="G159" s="15">
        <f>'[1]Petroleum MLCI prices'!F111</f>
        <v>2.2437</v>
      </c>
      <c r="H159" s="21">
        <v>0.83099999999999996</v>
      </c>
    </row>
    <row r="160" spans="5:8" x14ac:dyDescent="0.3">
      <c r="E160" s="87">
        <v>2010</v>
      </c>
      <c r="F160" s="8" t="s">
        <v>11</v>
      </c>
      <c r="G160" s="5">
        <f>'[1]Petroleum MLCI prices'!F112</f>
        <v>2.2284999999999999</v>
      </c>
      <c r="H160" s="20">
        <v>0.86899999999999999</v>
      </c>
    </row>
    <row r="161" spans="5:8" x14ac:dyDescent="0.3">
      <c r="E161" s="87"/>
      <c r="F161" s="8" t="s">
        <v>10</v>
      </c>
      <c r="G161" s="5">
        <f>'[1]Petroleum MLCI prices'!F113</f>
        <v>2.2563</v>
      </c>
      <c r="H161" s="20">
        <v>0.86899999999999999</v>
      </c>
    </row>
    <row r="162" spans="5:8" x14ac:dyDescent="0.3">
      <c r="E162" s="87"/>
      <c r="F162" s="8" t="s">
        <v>9</v>
      </c>
      <c r="G162" s="5">
        <f>'[1]Petroleum MLCI prices'!F114</f>
        <v>2.2471999999999999</v>
      </c>
      <c r="H162" s="20">
        <v>0.86899999999999999</v>
      </c>
    </row>
    <row r="163" spans="5:8" x14ac:dyDescent="0.3">
      <c r="E163" s="87"/>
      <c r="F163" s="8" t="s">
        <v>8</v>
      </c>
      <c r="G163" s="5">
        <f>'[1]Petroleum MLCI prices'!F115</f>
        <v>2.3227000000000002</v>
      </c>
      <c r="H163" s="7">
        <v>0.89200000000000002</v>
      </c>
    </row>
    <row r="164" spans="5:8" x14ac:dyDescent="0.3">
      <c r="E164" s="87"/>
      <c r="F164" s="8" t="s">
        <v>7</v>
      </c>
      <c r="G164" s="5">
        <f>'[1]Petroleum MLCI prices'!F116</f>
        <v>2.4600999999999997</v>
      </c>
      <c r="H164" s="7">
        <v>0.89200000000000002</v>
      </c>
    </row>
    <row r="165" spans="5:8" x14ac:dyDescent="0.3">
      <c r="E165" s="87"/>
      <c r="F165" s="8" t="s">
        <v>6</v>
      </c>
      <c r="G165" s="5">
        <f>'[1]Petroleum MLCI prices'!F117</f>
        <v>2.3978999999999999</v>
      </c>
      <c r="H165" s="7">
        <v>0.89200000000000002</v>
      </c>
    </row>
    <row r="166" spans="5:8" x14ac:dyDescent="0.3">
      <c r="E166" s="87"/>
      <c r="F166" s="8" t="s">
        <v>5</v>
      </c>
      <c r="G166" s="5">
        <f>'[1]Petroleum MLCI prices'!F118</f>
        <v>2.3338999999999999</v>
      </c>
      <c r="H166" s="7">
        <v>0.84899999999999998</v>
      </c>
    </row>
    <row r="167" spans="5:8" x14ac:dyDescent="0.3">
      <c r="E167" s="87"/>
      <c r="F167" s="8" t="s">
        <v>4</v>
      </c>
      <c r="G167" s="5">
        <f>'[1]Petroleum MLCI prices'!F119</f>
        <v>2.3039000000000001</v>
      </c>
      <c r="H167" s="7">
        <v>0.84899999999999998</v>
      </c>
    </row>
    <row r="168" spans="5:8" x14ac:dyDescent="0.3">
      <c r="E168" s="87"/>
      <c r="F168" s="8" t="s">
        <v>3</v>
      </c>
      <c r="G168" s="5">
        <f>'[1]Petroleum MLCI prices'!F120</f>
        <v>2.363</v>
      </c>
      <c r="H168" s="7">
        <v>0.84899999999999998</v>
      </c>
    </row>
    <row r="169" spans="5:8" x14ac:dyDescent="0.3">
      <c r="E169" s="87"/>
      <c r="F169" s="8" t="s">
        <v>2</v>
      </c>
      <c r="G169" s="5">
        <f>'[1]Petroleum MLCI prices'!F121</f>
        <v>2.3272999999999997</v>
      </c>
      <c r="H169" s="7">
        <v>0.84899999999999998</v>
      </c>
    </row>
    <row r="170" spans="5:8" x14ac:dyDescent="0.3">
      <c r="E170" s="87"/>
      <c r="F170" s="8" t="s">
        <v>1</v>
      </c>
      <c r="G170" s="5">
        <f>'[1]Petroleum MLCI prices'!F122</f>
        <v>2.3725000000000001</v>
      </c>
      <c r="H170" s="7">
        <v>0.84899999999999998</v>
      </c>
    </row>
    <row r="171" spans="5:8" x14ac:dyDescent="0.3">
      <c r="E171" s="87"/>
      <c r="F171" s="8" t="s">
        <v>0</v>
      </c>
      <c r="G171" s="5">
        <f>'[1]Petroleum MLCI prices'!F123</f>
        <v>2.3934000000000002</v>
      </c>
      <c r="H171" s="7">
        <v>0.84899999999999998</v>
      </c>
    </row>
    <row r="172" spans="5:8" x14ac:dyDescent="0.3">
      <c r="E172" s="85">
        <v>2011</v>
      </c>
      <c r="F172" s="16" t="s">
        <v>11</v>
      </c>
      <c r="G172" s="15">
        <f>'[1]Petroleum MLCI prices'!F124</f>
        <v>2.4998999999999998</v>
      </c>
      <c r="H172" s="19">
        <v>0.84899999999999998</v>
      </c>
    </row>
    <row r="173" spans="5:8" x14ac:dyDescent="0.3">
      <c r="E173" s="85"/>
      <c r="F173" s="16" t="s">
        <v>10</v>
      </c>
      <c r="G173" s="15">
        <f>'[1]Petroleum MLCI prices'!F125</f>
        <v>2.5687000000000002</v>
      </c>
      <c r="H173" s="19">
        <v>0.84899999999999998</v>
      </c>
    </row>
    <row r="174" spans="5:8" x14ac:dyDescent="0.3">
      <c r="E174" s="85"/>
      <c r="F174" s="16" t="s">
        <v>9</v>
      </c>
      <c r="G174" s="15">
        <f>'[1]Petroleum MLCI prices'!F126</f>
        <v>2.6983999999999999</v>
      </c>
      <c r="H174" s="19">
        <v>0.84899999999999998</v>
      </c>
    </row>
    <row r="175" spans="5:8" x14ac:dyDescent="0.3">
      <c r="E175" s="85"/>
      <c r="F175" s="16" t="s">
        <v>8</v>
      </c>
      <c r="G175" s="15">
        <f>'[1]Petroleum MLCI prices'!F127</f>
        <v>2.9019999999999997</v>
      </c>
      <c r="H175" s="19">
        <v>0.98</v>
      </c>
    </row>
    <row r="176" spans="5:8" x14ac:dyDescent="0.3">
      <c r="E176" s="85"/>
      <c r="F176" s="16" t="s">
        <v>7</v>
      </c>
      <c r="G176" s="15">
        <f>'[1]Petroleum MLCI prices'!F128</f>
        <v>2.9648000000000003</v>
      </c>
      <c r="H176" s="19">
        <v>0.98</v>
      </c>
    </row>
    <row r="177" spans="5:8" x14ac:dyDescent="0.3">
      <c r="E177" s="85"/>
      <c r="F177" s="16" t="s">
        <v>6</v>
      </c>
      <c r="G177" s="15">
        <f>'[1]Petroleum MLCI prices'!F129</f>
        <v>2.7768000000000002</v>
      </c>
      <c r="H177" s="19">
        <v>0.98</v>
      </c>
    </row>
    <row r="178" spans="5:8" x14ac:dyDescent="0.3">
      <c r="E178" s="85"/>
      <c r="F178" s="16" t="s">
        <v>5</v>
      </c>
      <c r="G178" s="15">
        <f>'[1]Petroleum MLCI prices'!F130</f>
        <v>2.71</v>
      </c>
      <c r="H178" s="19">
        <v>0.98</v>
      </c>
    </row>
    <row r="179" spans="5:8" x14ac:dyDescent="0.3">
      <c r="E179" s="85"/>
      <c r="F179" s="16" t="s">
        <v>4</v>
      </c>
      <c r="G179" s="15">
        <f>'[1]Petroleum MLCI prices'!F131</f>
        <v>2.68</v>
      </c>
      <c r="H179" s="19">
        <v>0.98</v>
      </c>
    </row>
    <row r="180" spans="5:8" x14ac:dyDescent="0.3">
      <c r="E180" s="85"/>
      <c r="F180" s="16" t="s">
        <v>3</v>
      </c>
      <c r="G180" s="15">
        <f>'[1]Petroleum MLCI prices'!F132</f>
        <v>2.5937000000000001</v>
      </c>
      <c r="H180" s="19">
        <v>0.98</v>
      </c>
    </row>
    <row r="181" spans="5:8" x14ac:dyDescent="0.3">
      <c r="E181" s="85"/>
      <c r="F181" s="16" t="s">
        <v>2</v>
      </c>
      <c r="G181" s="15">
        <f>'[1]Petroleum MLCI prices'!F133</f>
        <v>2.6303000000000001</v>
      </c>
      <c r="H181" s="19">
        <v>0.93300000000000005</v>
      </c>
    </row>
    <row r="182" spans="5:8" x14ac:dyDescent="0.3">
      <c r="E182" s="85"/>
      <c r="F182" s="16" t="s">
        <v>1</v>
      </c>
      <c r="G182" s="15">
        <f>'[1]Petroleum MLCI prices'!F134</f>
        <v>2.6566999999999998</v>
      </c>
      <c r="H182" s="19">
        <v>0.93300000000000005</v>
      </c>
    </row>
    <row r="183" spans="5:8" x14ac:dyDescent="0.3">
      <c r="E183" s="85"/>
      <c r="F183" s="16" t="s">
        <v>0</v>
      </c>
      <c r="G183" s="15">
        <f>'[1]Petroleum MLCI prices'!F135</f>
        <v>2.7604000000000002</v>
      </c>
      <c r="H183" s="19">
        <v>0.93300000000000005</v>
      </c>
    </row>
    <row r="184" spans="5:8" ht="12.75" x14ac:dyDescent="0.2">
      <c r="E184" s="18"/>
      <c r="F184" s="8" t="s">
        <v>11</v>
      </c>
      <c r="G184" s="5">
        <f>'[1]Petroleum MLCI prices'!F136</f>
        <v>2.7109999999999999</v>
      </c>
      <c r="H184" s="7">
        <v>0.93279999999999996</v>
      </c>
    </row>
    <row r="185" spans="5:8" ht="12.75" x14ac:dyDescent="0.2">
      <c r="E185" s="17"/>
      <c r="F185" s="8" t="s">
        <v>10</v>
      </c>
      <c r="G185" s="5">
        <f>'[1]Petroleum MLCI prices'!F137</f>
        <v>2.7454000000000001</v>
      </c>
      <c r="H185" s="7">
        <v>0.93279999999999996</v>
      </c>
    </row>
    <row r="186" spans="5:8" ht="12.75" x14ac:dyDescent="0.2">
      <c r="E186" s="17"/>
      <c r="F186" s="8" t="s">
        <v>9</v>
      </c>
      <c r="G186" s="5">
        <f>'[1]Petroleum MLCI prices'!F138</f>
        <v>2.7690000000000001</v>
      </c>
      <c r="H186" s="7">
        <v>0.93279999999999996</v>
      </c>
    </row>
    <row r="187" spans="5:8" ht="12.75" x14ac:dyDescent="0.2">
      <c r="E187" s="17"/>
      <c r="F187" s="8" t="s">
        <v>8</v>
      </c>
      <c r="G187" s="5">
        <f>'[1]Petroleum MLCI prices'!F139</f>
        <v>2.8422999999999998</v>
      </c>
      <c r="H187" s="7">
        <v>0.93200000000000005</v>
      </c>
    </row>
    <row r="188" spans="5:8" ht="12.75" x14ac:dyDescent="0.2">
      <c r="E188" s="17"/>
      <c r="F188" s="8" t="s">
        <v>7</v>
      </c>
      <c r="G188" s="5">
        <f>'[1]Petroleum MLCI prices'!F140</f>
        <v>2.8182</v>
      </c>
      <c r="H188" s="7">
        <v>0.93200000000000005</v>
      </c>
    </row>
    <row r="189" spans="5:8" ht="12.75" x14ac:dyDescent="0.2">
      <c r="E189" s="17"/>
      <c r="F189" s="6" t="s">
        <v>6</v>
      </c>
      <c r="G189" s="5">
        <f>'[1]Petroleum MLCI prices'!F141</f>
        <v>2.7290999999999999</v>
      </c>
      <c r="H189" s="4">
        <v>0.93200000000000005</v>
      </c>
    </row>
    <row r="190" spans="5:8" x14ac:dyDescent="0.3">
      <c r="E190" s="98">
        <v>2012</v>
      </c>
      <c r="F190" s="6" t="s">
        <v>5</v>
      </c>
      <c r="G190" s="5">
        <f>'[1]Petroleum MLCI prices'!F142</f>
        <v>2.5468999999999999</v>
      </c>
      <c r="H190" s="4">
        <v>0.85270000000000001</v>
      </c>
    </row>
    <row r="191" spans="5:8" x14ac:dyDescent="0.3">
      <c r="E191" s="98"/>
      <c r="F191" s="6" t="s">
        <v>4</v>
      </c>
      <c r="G191" s="5">
        <f>'[1]Petroleum MLCI prices'!F143</f>
        <v>2.6259000000000001</v>
      </c>
      <c r="H191" s="4">
        <v>0.85270000000000001</v>
      </c>
    </row>
    <row r="192" spans="5:8" x14ac:dyDescent="0.3">
      <c r="E192" s="98"/>
      <c r="F192" s="6" t="s">
        <v>3</v>
      </c>
      <c r="G192" s="5">
        <f>'[1]Petroleum MLCI prices'!F144</f>
        <v>2.7812999999999999</v>
      </c>
      <c r="H192" s="4">
        <v>0.85270000000000001</v>
      </c>
    </row>
    <row r="193" spans="5:20" x14ac:dyDescent="0.3">
      <c r="E193" s="98"/>
      <c r="F193" s="6" t="s">
        <v>2</v>
      </c>
      <c r="G193" s="5">
        <f>'[1]Petroleum MLCI prices'!F145</f>
        <v>2.8062</v>
      </c>
      <c r="H193" s="4">
        <v>0.85270000000000001</v>
      </c>
    </row>
    <row r="194" spans="5:20" x14ac:dyDescent="0.3">
      <c r="E194" s="98"/>
      <c r="F194" s="6" t="s">
        <v>1</v>
      </c>
      <c r="G194" s="5">
        <f>'[1]Petroleum MLCI prices'!F146</f>
        <v>2.7818000000000001</v>
      </c>
      <c r="H194" s="4">
        <v>0.85270000000000001</v>
      </c>
      <c r="R194" s="1">
        <v>0.49659999999999999</v>
      </c>
      <c r="S194" s="1">
        <v>77.97</v>
      </c>
    </row>
    <row r="195" spans="5:20" x14ac:dyDescent="0.3">
      <c r="E195" s="99"/>
      <c r="F195" s="6" t="s">
        <v>0</v>
      </c>
      <c r="G195" s="5">
        <f>'[1]Petroleum MLCI prices'!F147</f>
        <v>2.7383000000000002</v>
      </c>
      <c r="H195" s="4">
        <v>0.85270000000000001</v>
      </c>
      <c r="R195" s="1">
        <v>0.43169999999999997</v>
      </c>
      <c r="S195" s="1">
        <v>67.78</v>
      </c>
    </row>
    <row r="196" spans="5:20" ht="15" customHeight="1" x14ac:dyDescent="0.3">
      <c r="E196" s="100">
        <v>2013</v>
      </c>
      <c r="F196" s="16" t="s">
        <v>11</v>
      </c>
      <c r="G196" s="15">
        <f>'[1]Petroleum MLCI prices'!F148</f>
        <v>2.7286000000000001</v>
      </c>
      <c r="H196" s="14">
        <v>0.85270000000000001</v>
      </c>
      <c r="R196" s="1">
        <v>1.12E-2</v>
      </c>
      <c r="S196" s="1">
        <v>1.76</v>
      </c>
      <c r="T196" s="1">
        <f>SUM(S194:S195)</f>
        <v>145.75</v>
      </c>
    </row>
    <row r="197" spans="5:20" x14ac:dyDescent="0.3">
      <c r="E197" s="101"/>
      <c r="F197" s="16" t="s">
        <v>10</v>
      </c>
      <c r="G197" s="15">
        <f>'[1]Petroleum MLCI prices'!F149</f>
        <v>2.7774999999999999</v>
      </c>
      <c r="H197" s="14">
        <v>0.85270000000000001</v>
      </c>
      <c r="R197" s="1">
        <f>SUM(R194:R196)</f>
        <v>0.93949999999999989</v>
      </c>
      <c r="S197" s="1">
        <f>SUM(S194:S196)</f>
        <v>147.51</v>
      </c>
    </row>
    <row r="198" spans="5:20" x14ac:dyDescent="0.3">
      <c r="E198" s="101"/>
      <c r="F198" s="16" t="s">
        <v>9</v>
      </c>
      <c r="G198" s="15">
        <f>'[1]Petroleum MLCI prices'!F150</f>
        <v>2.8243999999999998</v>
      </c>
      <c r="H198" s="14">
        <v>0.85270000000000001</v>
      </c>
      <c r="R198" s="1">
        <f>SUM(R194:R195)</f>
        <v>0.9282999999999999</v>
      </c>
      <c r="S198" s="1">
        <f>S197-145.74</f>
        <v>1.7699999999999818</v>
      </c>
    </row>
    <row r="199" spans="5:20" x14ac:dyDescent="0.3">
      <c r="E199" s="101"/>
      <c r="F199" s="16" t="s">
        <v>8</v>
      </c>
      <c r="G199" s="15">
        <f>'[1]Petroleum MLCI prices'!F151</f>
        <v>2.7313000000000001</v>
      </c>
      <c r="H199" s="14">
        <v>0.85270000000000001</v>
      </c>
    </row>
    <row r="200" spans="5:20" x14ac:dyDescent="0.3">
      <c r="E200" s="101"/>
      <c r="F200" s="16" t="s">
        <v>7</v>
      </c>
      <c r="G200" s="15">
        <f>'[1]Petroleum MLCI prices'!F152</f>
        <v>2.6173000000000002</v>
      </c>
      <c r="H200" s="14">
        <v>0.89249999999999996</v>
      </c>
    </row>
    <row r="201" spans="5:20" x14ac:dyDescent="0.3">
      <c r="E201" s="101"/>
      <c r="F201" s="16" t="s">
        <v>6</v>
      </c>
      <c r="G201" s="15">
        <f>'[1]Petroleum MLCI prices'!F153</f>
        <v>2.6438000000000001</v>
      </c>
      <c r="H201" s="14">
        <v>0.89249999999999996</v>
      </c>
    </row>
    <row r="202" spans="5:20" x14ac:dyDescent="0.3">
      <c r="E202" s="101"/>
      <c r="F202" s="16" t="s">
        <v>5</v>
      </c>
      <c r="G202" s="15">
        <f>'[1]Petroleum MLCI prices'!F154</f>
        <v>2.7248999999999999</v>
      </c>
      <c r="H202" s="14">
        <v>0.9274</v>
      </c>
    </row>
    <row r="203" spans="5:20" x14ac:dyDescent="0.3">
      <c r="E203" s="101"/>
      <c r="F203" s="16" t="s">
        <v>4</v>
      </c>
      <c r="G203" s="15">
        <f>'[1]Petroleum MLCI prices'!F155</f>
        <v>2.7797000000000001</v>
      </c>
      <c r="H203" s="14">
        <v>0.9274</v>
      </c>
    </row>
    <row r="204" spans="5:20" x14ac:dyDescent="0.3">
      <c r="E204" s="101"/>
      <c r="F204" s="16" t="s">
        <v>3</v>
      </c>
      <c r="G204" s="15">
        <f>'[1]Petroleum MLCI prices'!F156</f>
        <v>2.8050000000000002</v>
      </c>
      <c r="H204" s="14">
        <v>0.9274</v>
      </c>
    </row>
    <row r="205" spans="5:20" x14ac:dyDescent="0.3">
      <c r="E205" s="101"/>
      <c r="F205" s="16" t="s">
        <v>2</v>
      </c>
      <c r="G205" s="15">
        <f>'[1]Petroleum MLCI prices'!F157</f>
        <v>2.7806000000000002</v>
      </c>
      <c r="H205" s="14">
        <v>0.9274</v>
      </c>
    </row>
    <row r="206" spans="5:20" x14ac:dyDescent="0.3">
      <c r="E206" s="101"/>
      <c r="F206" s="13" t="s">
        <v>1</v>
      </c>
      <c r="G206" s="10">
        <f>'[1]Petroleum MLCI prices'!F158</f>
        <v>2.7547999999999999</v>
      </c>
      <c r="H206" s="12">
        <v>0.94450000000000001</v>
      </c>
    </row>
    <row r="207" spans="5:20" x14ac:dyDescent="0.3">
      <c r="E207" s="102"/>
      <c r="F207" s="11" t="s">
        <v>0</v>
      </c>
      <c r="G207" s="10">
        <f>'[1]Petroleum MLCI prices'!F159</f>
        <v>2.7675999999999998</v>
      </c>
      <c r="H207" s="9">
        <v>0.92830000000000001</v>
      </c>
    </row>
    <row r="208" spans="5:20" x14ac:dyDescent="0.3">
      <c r="E208" s="87">
        <v>2014</v>
      </c>
      <c r="F208" s="8" t="s">
        <v>11</v>
      </c>
      <c r="G208" s="5">
        <f>'[1]Petroleum MLCI prices'!F160</f>
        <v>2.7795000000000001</v>
      </c>
      <c r="H208" s="7">
        <v>0.92830000000000001</v>
      </c>
    </row>
    <row r="209" spans="5:8" x14ac:dyDescent="0.3">
      <c r="E209" s="87"/>
      <c r="F209" s="8" t="s">
        <v>10</v>
      </c>
      <c r="G209" s="5">
        <f>'[1]Petroleum MLCI prices'!F161</f>
        <v>2.7795000000000001</v>
      </c>
      <c r="H209" s="7">
        <v>0.93210000000000004</v>
      </c>
    </row>
    <row r="210" spans="5:8" x14ac:dyDescent="0.3">
      <c r="E210" s="87"/>
      <c r="F210" s="8" t="s">
        <v>9</v>
      </c>
      <c r="G210" s="5">
        <f>'[1]Petroleum MLCI prices'!F162</f>
        <v>2.8062</v>
      </c>
      <c r="H210" s="7">
        <v>0.9173</v>
      </c>
    </row>
    <row r="211" spans="5:8" x14ac:dyDescent="0.3">
      <c r="E211" s="87"/>
      <c r="F211" s="8" t="s">
        <v>8</v>
      </c>
      <c r="G211" s="5">
        <f>'[1]Petroleum MLCI prices'!F163</f>
        <v>2.7650999999999999</v>
      </c>
      <c r="H211" s="7">
        <v>0.9173</v>
      </c>
    </row>
    <row r="212" spans="5:8" x14ac:dyDescent="0.3">
      <c r="E212" s="87"/>
      <c r="F212" s="8" t="s">
        <v>7</v>
      </c>
      <c r="G212" s="5">
        <f>'[1]Petroleum MLCI prices'!F164</f>
        <v>2.7664</v>
      </c>
      <c r="H212" s="7">
        <v>0.9173</v>
      </c>
    </row>
    <row r="213" spans="5:8" x14ac:dyDescent="0.3">
      <c r="E213" s="87"/>
      <c r="F213" s="6" t="s">
        <v>6</v>
      </c>
      <c r="G213" s="5">
        <f>'[1]Petroleum MLCI prices'!F165</f>
        <v>2.7595000000000001</v>
      </c>
      <c r="H213" s="4"/>
    </row>
    <row r="214" spans="5:8" x14ac:dyDescent="0.3">
      <c r="E214" s="87"/>
      <c r="F214" s="6" t="s">
        <v>5</v>
      </c>
      <c r="G214" s="5">
        <f>'[1]Petroleum MLCI prices'!F166</f>
        <v>0</v>
      </c>
      <c r="H214" s="4"/>
    </row>
    <row r="215" spans="5:8" x14ac:dyDescent="0.3">
      <c r="E215" s="87"/>
      <c r="F215" s="6" t="s">
        <v>4</v>
      </c>
      <c r="G215" s="5">
        <f>'[1]Petroleum MLCI prices'!F167</f>
        <v>0</v>
      </c>
      <c r="H215" s="4"/>
    </row>
    <row r="216" spans="5:8" x14ac:dyDescent="0.3">
      <c r="E216" s="87"/>
      <c r="F216" s="6" t="s">
        <v>3</v>
      </c>
      <c r="G216" s="5">
        <f>'[1]Petroleum MLCI prices'!F168</f>
        <v>0</v>
      </c>
      <c r="H216" s="4"/>
    </row>
    <row r="217" spans="5:8" x14ac:dyDescent="0.3">
      <c r="E217" s="87"/>
      <c r="F217" s="6" t="s">
        <v>2</v>
      </c>
      <c r="G217" s="5">
        <f>'[1]Petroleum MLCI prices'!F169</f>
        <v>0</v>
      </c>
      <c r="H217" s="4"/>
    </row>
    <row r="218" spans="5:8" x14ac:dyDescent="0.3">
      <c r="E218" s="87"/>
      <c r="F218" s="6" t="s">
        <v>1</v>
      </c>
      <c r="G218" s="5">
        <f>'[1]Petroleum MLCI prices'!F170</f>
        <v>0</v>
      </c>
      <c r="H218" s="4"/>
    </row>
    <row r="219" spans="5:8" x14ac:dyDescent="0.3">
      <c r="E219" s="87"/>
      <c r="F219" s="6" t="s">
        <v>0</v>
      </c>
      <c r="G219" s="5">
        <f>'[1]Petroleum MLCI prices'!F171</f>
        <v>0</v>
      </c>
      <c r="H219" s="4"/>
    </row>
  </sheetData>
  <mergeCells count="41">
    <mergeCell ref="E190:E195"/>
    <mergeCell ref="E196:E207"/>
    <mergeCell ref="E208:E219"/>
    <mergeCell ref="E112:E123"/>
    <mergeCell ref="E124:E135"/>
    <mergeCell ref="E136:E147"/>
    <mergeCell ref="E148:E159"/>
    <mergeCell ref="E160:E171"/>
    <mergeCell ref="E172:E183"/>
    <mergeCell ref="A88:A91"/>
    <mergeCell ref="E88:E99"/>
    <mergeCell ref="A92:A95"/>
    <mergeCell ref="A96:A99"/>
    <mergeCell ref="A100:A103"/>
    <mergeCell ref="E100:E111"/>
    <mergeCell ref="A64:A67"/>
    <mergeCell ref="E64:E75"/>
    <mergeCell ref="A68:A71"/>
    <mergeCell ref="A72:A75"/>
    <mergeCell ref="A76:A79"/>
    <mergeCell ref="E76:E87"/>
    <mergeCell ref="A80:A83"/>
    <mergeCell ref="A84:A87"/>
    <mergeCell ref="A39:A42"/>
    <mergeCell ref="A43:A46"/>
    <mergeCell ref="A47:A50"/>
    <mergeCell ref="E50:H50"/>
    <mergeCell ref="A52:A55"/>
    <mergeCell ref="E52:E63"/>
    <mergeCell ref="A56:A59"/>
    <mergeCell ref="A60:A63"/>
    <mergeCell ref="A23:A26"/>
    <mergeCell ref="A27:A30"/>
    <mergeCell ref="A31:A34"/>
    <mergeCell ref="E32:H32"/>
    <mergeCell ref="A35:A38"/>
    <mergeCell ref="A3:A6"/>
    <mergeCell ref="A7:A10"/>
    <mergeCell ref="A11:A14"/>
    <mergeCell ref="A15:A18"/>
    <mergeCell ref="A19:A2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Electricity price</vt:lpstr>
      <vt:lpstr>'Electricity price'!Print_Area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Feleti</dc:creator>
  <cp:lastModifiedBy>Amali Shaw</cp:lastModifiedBy>
  <dcterms:created xsi:type="dcterms:W3CDTF">2014-06-20T03:35:54Z</dcterms:created>
  <dcterms:modified xsi:type="dcterms:W3CDTF">2016-01-26T03:36:55Z</dcterms:modified>
</cp:coreProperties>
</file>