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216" windowWidth="8460" windowHeight="13416"/>
  </bookViews>
  <sheets>
    <sheet name="DATA SHEET" sheetId="4" r:id="rId1"/>
  </sheets>
  <definedNames>
    <definedName name="_xlnm.Print_Area" localSheetId="0">'DATA SHEET'!$A$1:$BB$51</definedName>
  </definedNames>
  <calcPr calcId="145621"/>
</workbook>
</file>

<file path=xl/calcChain.xml><?xml version="1.0" encoding="utf-8"?>
<calcChain xmlns="http://schemas.openxmlformats.org/spreadsheetml/2006/main">
  <c r="BF30" i="4" l="1"/>
  <c r="I48" i="4"/>
  <c r="BF31" i="4"/>
  <c r="BE31" i="4"/>
  <c r="BG31" i="4"/>
  <c r="BD29" i="4"/>
  <c r="BD31" i="4"/>
  <c r="BE27" i="4"/>
  <c r="BF24" i="4"/>
  <c r="BF19" i="4"/>
  <c r="BG16" i="4"/>
  <c r="H48" i="4"/>
  <c r="BG17" i="4"/>
  <c r="BD23" i="4"/>
  <c r="BE24" i="4"/>
  <c r="Y48" i="4"/>
  <c r="BE11" i="4"/>
  <c r="BE10" i="4"/>
  <c r="BD11" i="4"/>
  <c r="BG13" i="4"/>
  <c r="BD15" i="4"/>
  <c r="BE16" i="4"/>
  <c r="BD19" i="4"/>
  <c r="BG21" i="4"/>
  <c r="AP48" i="4"/>
  <c r="AO48" i="4"/>
  <c r="AN48" i="4"/>
  <c r="AM48" i="4"/>
  <c r="AL48" i="4"/>
  <c r="AK48" i="4"/>
  <c r="AJ48" i="4"/>
  <c r="AI48" i="4"/>
  <c r="AH48" i="4"/>
  <c r="AG48" i="4"/>
  <c r="AE48" i="4"/>
  <c r="X48" i="4"/>
  <c r="W48" i="4"/>
  <c r="V48" i="4"/>
  <c r="U48" i="4"/>
  <c r="T48" i="4"/>
  <c r="S48" i="4"/>
  <c r="P48" i="4"/>
  <c r="O48" i="4"/>
  <c r="M48" i="4"/>
  <c r="K48" i="4"/>
  <c r="E48" i="4"/>
  <c r="BJ33" i="4"/>
  <c r="BK33" i="4" s="1"/>
  <c r="BL33" i="4" s="1"/>
  <c r="BH33" i="4"/>
  <c r="BG33" i="4"/>
  <c r="BF33" i="4"/>
  <c r="BE33" i="4"/>
  <c r="BD33" i="4"/>
  <c r="BJ32" i="4"/>
  <c r="BJ31" i="4"/>
  <c r="BK31" i="4" s="1"/>
  <c r="BL31" i="4" s="1"/>
  <c r="BH31" i="4"/>
  <c r="BJ30" i="4"/>
  <c r="BK30" i="4" s="1"/>
  <c r="BL30" i="4" s="1"/>
  <c r="BH30" i="4"/>
  <c r="BG30" i="4"/>
  <c r="BE30" i="4"/>
  <c r="BD30" i="4"/>
  <c r="BJ29" i="4"/>
  <c r="BK29" i="4" s="1"/>
  <c r="BL29" i="4" s="1"/>
  <c r="BH29" i="4"/>
  <c r="BG29" i="4"/>
  <c r="BJ28" i="4"/>
  <c r="BK28" i="4" s="1"/>
  <c r="BL28" i="4" s="1"/>
  <c r="BH28" i="4"/>
  <c r="BE28" i="4"/>
  <c r="BD28" i="4"/>
  <c r="BJ27" i="4"/>
  <c r="BH27" i="4"/>
  <c r="BF27" i="4"/>
  <c r="BG26" i="4"/>
  <c r="BF26" i="4"/>
  <c r="BE26" i="4"/>
  <c r="BD26" i="4"/>
  <c r="BJ25" i="4"/>
  <c r="BK25" i="4" s="1"/>
  <c r="BL25" i="4" s="1"/>
  <c r="BH25" i="4"/>
  <c r="BJ24" i="4"/>
  <c r="BH24" i="4"/>
  <c r="BJ23" i="4"/>
  <c r="BK23" i="4" s="1"/>
  <c r="BL23" i="4" s="1"/>
  <c r="BH23" i="4"/>
  <c r="BJ22" i="4"/>
  <c r="BH22" i="4"/>
  <c r="BJ21" i="4"/>
  <c r="BH21" i="4"/>
  <c r="BF21" i="4"/>
  <c r="BD21" i="4"/>
  <c r="BJ20" i="4"/>
  <c r="BH20" i="4"/>
  <c r="BJ19" i="4"/>
  <c r="BK19" i="4" s="1"/>
  <c r="BL19" i="4" s="1"/>
  <c r="BH19" i="4"/>
  <c r="BE19" i="4"/>
  <c r="BJ18" i="4"/>
  <c r="BK18" i="4" s="1"/>
  <c r="BL18" i="4" s="1"/>
  <c r="BH18" i="4"/>
  <c r="BD18" i="4"/>
  <c r="BJ17" i="4"/>
  <c r="BK17" i="4" s="1"/>
  <c r="BL17" i="4" s="1"/>
  <c r="BH17" i="4"/>
  <c r="BF17" i="4"/>
  <c r="BE17" i="4"/>
  <c r="BD17" i="4"/>
  <c r="BJ16" i="4"/>
  <c r="BH16" i="4"/>
  <c r="BF16" i="4"/>
  <c r="BD16" i="4"/>
  <c r="BJ15" i="4"/>
  <c r="BK15" i="4" s="1"/>
  <c r="BL15" i="4" s="1"/>
  <c r="BH15" i="4"/>
  <c r="BJ14" i="4"/>
  <c r="BK14" i="4" s="1"/>
  <c r="BL14" i="4" s="1"/>
  <c r="BH14" i="4"/>
  <c r="BF14" i="4"/>
  <c r="BE14" i="4"/>
  <c r="BD14" i="4"/>
  <c r="BJ13" i="4"/>
  <c r="BH13" i="4"/>
  <c r="BF13" i="4"/>
  <c r="BD13" i="4"/>
  <c r="BJ12" i="4"/>
  <c r="BH12" i="4"/>
  <c r="BJ11" i="4"/>
  <c r="BH11" i="4"/>
  <c r="BJ10" i="4"/>
  <c r="BH10" i="4"/>
  <c r="BJ9" i="4"/>
  <c r="BH9" i="4"/>
  <c r="BJ8" i="4"/>
  <c r="BH8" i="4"/>
  <c r="BJ7" i="4"/>
  <c r="BH7" i="4"/>
  <c r="BF29" i="4" l="1"/>
  <c r="BG28" i="4"/>
  <c r="BF28" i="4"/>
  <c r="BE29" i="4"/>
  <c r="BD27" i="4"/>
  <c r="BG27" i="4"/>
  <c r="BK27" i="4"/>
  <c r="BL27" i="4" s="1"/>
  <c r="F48" i="4"/>
  <c r="BF20" i="4"/>
  <c r="BF25" i="4"/>
  <c r="BF23" i="4"/>
  <c r="BF15" i="4"/>
  <c r="BG18" i="4"/>
  <c r="BF18" i="4"/>
  <c r="BG14" i="4"/>
  <c r="BF22" i="4"/>
  <c r="BE20" i="4"/>
  <c r="G48" i="4"/>
  <c r="BE22" i="4"/>
  <c r="BE15" i="4"/>
  <c r="BG20" i="4"/>
  <c r="BE25" i="4"/>
  <c r="BG25" i="4"/>
  <c r="BG24" i="4"/>
  <c r="BE23" i="4"/>
  <c r="BD25" i="4"/>
  <c r="BK22" i="4"/>
  <c r="BL22" i="4" s="1"/>
  <c r="BG22" i="4"/>
  <c r="BD22" i="4"/>
  <c r="BE18" i="4"/>
  <c r="BF12" i="4"/>
  <c r="BF11" i="4"/>
  <c r="BF8" i="4"/>
  <c r="BF9" i="4"/>
  <c r="BG9" i="4"/>
  <c r="BE12" i="4"/>
  <c r="BF7" i="4"/>
  <c r="BK9" i="4"/>
  <c r="BL9" i="4" s="1"/>
  <c r="BD10" i="4"/>
  <c r="BG10" i="4"/>
  <c r="BK10" i="4"/>
  <c r="BL10" i="4" s="1"/>
  <c r="BF10" i="4"/>
  <c r="BE9" i="4"/>
  <c r="BE8" i="4"/>
  <c r="BK11" i="4"/>
  <c r="BL11" i="4" s="1"/>
  <c r="BD9" i="4"/>
  <c r="BG12" i="4"/>
  <c r="BK13" i="4"/>
  <c r="BL13" i="4" s="1"/>
  <c r="BK21" i="4"/>
  <c r="BL21" i="4" s="1"/>
  <c r="BG11" i="4"/>
  <c r="BK12" i="4"/>
  <c r="BL12" i="4" s="1"/>
  <c r="BG15" i="4"/>
  <c r="BK16" i="4"/>
  <c r="BL16" i="4" s="1"/>
  <c r="BG19" i="4"/>
  <c r="BK20" i="4"/>
  <c r="BL20" i="4" s="1"/>
  <c r="BG23" i="4"/>
  <c r="BK24" i="4"/>
  <c r="BL24" i="4" s="1"/>
  <c r="BD24" i="4"/>
  <c r="BE13" i="4"/>
  <c r="BE21" i="4"/>
  <c r="BD12" i="4"/>
  <c r="BD20" i="4"/>
  <c r="BG8" i="4"/>
  <c r="BK8" i="4"/>
  <c r="BL8" i="4" s="1"/>
  <c r="BD8" i="4"/>
  <c r="BE7" i="4"/>
  <c r="BD7" i="4"/>
  <c r="BG7" i="4"/>
  <c r="BK7" i="4"/>
  <c r="BL7" i="4" s="1"/>
</calcChain>
</file>

<file path=xl/comments1.xml><?xml version="1.0" encoding="utf-8"?>
<comments xmlns="http://schemas.openxmlformats.org/spreadsheetml/2006/main">
  <authors>
    <author>Customer</author>
  </authors>
  <commentList>
    <comment ref="AE10" authorId="0">
      <text>
        <r>
          <rPr>
            <sz val="8"/>
            <color indexed="81"/>
            <rFont val="Tahoma"/>
            <family val="2"/>
          </rPr>
          <t>due to ommission of North Solomon Province in 1990 census</t>
        </r>
      </text>
    </comment>
    <comment ref="AE12" authorId="0">
      <text>
        <r>
          <rPr>
            <b/>
            <sz val="8"/>
            <color indexed="81"/>
            <rFont val="Tahoma"/>
            <family val="2"/>
          </rPr>
          <t>Customer:</t>
        </r>
        <r>
          <rPr>
            <sz val="8"/>
            <color indexed="81"/>
            <rFont val="Tahoma"/>
            <family val="2"/>
          </rPr>
          <t xml:space="preserve">
possibly due to relatively high undercount of 1999 census, and change in age structure</t>
        </r>
      </text>
    </comment>
  </commentList>
</comments>
</file>

<file path=xl/sharedStrings.xml><?xml version="1.0" encoding="utf-8"?>
<sst xmlns="http://schemas.openxmlformats.org/spreadsheetml/2006/main" count="199" uniqueCount="123">
  <si>
    <r>
      <t xml:space="preserve">PACIFIC ISLAND POPULATIONS - Estimates and projections of demographic indicators for selected years  /  </t>
    </r>
    <r>
      <rPr>
        <b/>
        <sz val="14"/>
        <color indexed="12"/>
        <rFont val="Arial"/>
        <family val="2"/>
      </rPr>
      <t>LES POPULATIONS DU PACIFIQUE - Estimations d'indicateurs démographiques pour certaines années</t>
    </r>
  </si>
  <si>
    <t>CHECKING</t>
  </si>
  <si>
    <r>
      <t xml:space="preserve">Region/country or territory      </t>
    </r>
    <r>
      <rPr>
        <b/>
        <sz val="11"/>
        <color indexed="12"/>
        <rFont val="Arial"/>
        <family val="2"/>
      </rPr>
      <t>Région/Pays ou territoire</t>
    </r>
  </si>
  <si>
    <r>
      <t xml:space="preserve">Last population census / </t>
    </r>
    <r>
      <rPr>
        <b/>
        <sz val="11"/>
        <color indexed="12"/>
        <rFont val="Arial"/>
        <family val="2"/>
      </rPr>
      <t>Dernier recensement</t>
    </r>
  </si>
  <si>
    <r>
      <t xml:space="preserve">Population count at last census / </t>
    </r>
    <r>
      <rPr>
        <b/>
        <sz val="11"/>
        <color indexed="12"/>
        <rFont val="Arial"/>
        <family val="2"/>
      </rPr>
      <t>Population au dernier recensement</t>
    </r>
  </si>
  <si>
    <r>
      <t xml:space="preserve">Land area (km²) / </t>
    </r>
    <r>
      <rPr>
        <b/>
        <sz val="11"/>
        <color indexed="12"/>
        <rFont val="Arial"/>
        <family val="2"/>
      </rPr>
      <t>Superficie (km²)</t>
    </r>
  </si>
  <si>
    <r>
      <t xml:space="preserve">Estimated number of people / </t>
    </r>
    <r>
      <rPr>
        <b/>
        <sz val="11"/>
        <color indexed="12"/>
        <rFont val="Arial"/>
        <family val="2"/>
      </rPr>
      <t>Estimation de la population</t>
    </r>
  </si>
  <si>
    <r>
      <t xml:space="preserve">Age Dependency Ratio (15–59) / </t>
    </r>
    <r>
      <rPr>
        <b/>
        <sz val="11"/>
        <color indexed="12"/>
        <rFont val="Arial"/>
        <family val="2"/>
      </rPr>
      <t>Rapport de dépendance en fonction de l'âge (15–59)</t>
    </r>
  </si>
  <si>
    <r>
      <t xml:space="preserve">Median age / </t>
    </r>
    <r>
      <rPr>
        <b/>
        <sz val="11"/>
        <color indexed="12"/>
        <rFont val="Arial"/>
        <family val="2"/>
      </rPr>
      <t>Âge médian</t>
    </r>
  </si>
  <si>
    <r>
      <t xml:space="preserve">Population density                             (people/km²) / </t>
    </r>
    <r>
      <rPr>
        <b/>
        <sz val="11"/>
        <color indexed="12"/>
        <rFont val="Arial"/>
        <family val="2"/>
      </rPr>
      <t>Densité de la population (habitants/km²)</t>
    </r>
  </si>
  <si>
    <t>Average annual population growth rate (%)</t>
  </si>
  <si>
    <r>
      <t xml:space="preserve">Crude birth rate [CBR] (‰) /                 </t>
    </r>
    <r>
      <rPr>
        <b/>
        <sz val="11"/>
        <color indexed="12"/>
        <rFont val="Arial"/>
        <family val="2"/>
      </rPr>
      <t>Taux brut de natalité          (/1 000)</t>
    </r>
  </si>
  <si>
    <r>
      <t xml:space="preserve">Number of births / </t>
    </r>
    <r>
      <rPr>
        <b/>
        <i/>
        <sz val="11"/>
        <color indexed="12"/>
        <rFont val="Arial"/>
        <family val="2"/>
      </rPr>
      <t>Nombre de naissances</t>
    </r>
  </si>
  <si>
    <t>Crude death rate [CDR] (‰) /         Taux brut de mortalité     (/1 000)</t>
  </si>
  <si>
    <r>
      <t xml:space="preserve">Number of deaths / </t>
    </r>
    <r>
      <rPr>
        <b/>
        <i/>
        <sz val="11"/>
        <color indexed="12"/>
        <rFont val="Arial"/>
        <family val="2"/>
      </rPr>
      <t>Nombre de décès</t>
    </r>
  </si>
  <si>
    <r>
      <t xml:space="preserve">Crude net migration rate (‰) /  </t>
    </r>
    <r>
      <rPr>
        <b/>
        <sz val="11"/>
        <color indexed="12"/>
        <rFont val="Arial"/>
        <family val="2"/>
      </rPr>
      <t xml:space="preserve"> Taux brut de migration nette (/1 000)</t>
    </r>
  </si>
  <si>
    <r>
      <t xml:space="preserve">Number of net migrants / </t>
    </r>
    <r>
      <rPr>
        <b/>
        <i/>
        <sz val="11"/>
        <color indexed="12"/>
        <rFont val="Arial"/>
        <family val="2"/>
      </rPr>
      <t>Nombre de migrants nette</t>
    </r>
  </si>
  <si>
    <r>
      <t xml:space="preserve">Annual growth rate (%) /           </t>
    </r>
    <r>
      <rPr>
        <b/>
        <sz val="11"/>
        <color indexed="12"/>
        <rFont val="Arial"/>
        <family val="2"/>
      </rPr>
      <t xml:space="preserve"> Taux de croissance annuel (%)</t>
    </r>
  </si>
  <si>
    <r>
      <t xml:space="preserve">Urban population at last census (%) / </t>
    </r>
    <r>
      <rPr>
        <b/>
        <sz val="11"/>
        <color indexed="12"/>
        <rFont val="Arial"/>
        <family val="2"/>
      </rPr>
      <t>Population urbaine au dernier recensement (%)</t>
    </r>
  </si>
  <si>
    <r>
      <t xml:space="preserve">Last intercensal annual growth rate /                   </t>
    </r>
    <r>
      <rPr>
        <b/>
        <sz val="11"/>
        <color indexed="12"/>
        <rFont val="Arial"/>
        <family val="2"/>
      </rPr>
      <t>Taux annuel de croissance intercensitaire</t>
    </r>
  </si>
  <si>
    <r>
      <t xml:space="preserve">Average Household size /                   </t>
    </r>
    <r>
      <rPr>
        <b/>
        <sz val="11"/>
        <color indexed="12"/>
        <rFont val="Arial"/>
        <family val="2"/>
      </rPr>
      <t xml:space="preserve"> Taille moyenne des ménages</t>
    </r>
  </si>
  <si>
    <r>
      <t xml:space="preserve">Total Fertility Rate (TFR) / </t>
    </r>
    <r>
      <rPr>
        <b/>
        <sz val="11"/>
        <color indexed="12"/>
        <rFont val="Arial"/>
        <family val="2"/>
      </rPr>
      <t>Indice synthétique de fécondité (ISF)</t>
    </r>
  </si>
  <si>
    <r>
      <t xml:space="preserve">Reference year for TFR / </t>
    </r>
    <r>
      <rPr>
        <b/>
        <sz val="11"/>
        <color indexed="12"/>
        <rFont val="Arial"/>
        <family val="2"/>
      </rPr>
      <t xml:space="preserve">Période de référence pour l'ISF </t>
    </r>
  </si>
  <si>
    <r>
      <t xml:space="preserve">Teenage fertility rate (15-19) / </t>
    </r>
    <r>
      <rPr>
        <b/>
        <sz val="11"/>
        <color indexed="12"/>
        <rFont val="Arial"/>
        <family val="2"/>
      </rPr>
      <t>Fécondité des adolescentes (15-19)</t>
    </r>
  </si>
  <si>
    <r>
      <t xml:space="preserve">Reference year for Teenage fertility rate / </t>
    </r>
    <r>
      <rPr>
        <b/>
        <sz val="11"/>
        <color indexed="12"/>
        <rFont val="Arial"/>
        <family val="2"/>
      </rPr>
      <t>Période de référence pour la fécondité des adolescentes</t>
    </r>
  </si>
  <si>
    <r>
      <t xml:space="preserve">Infant Mortality Rate (IMR) /           </t>
    </r>
    <r>
      <rPr>
        <b/>
        <sz val="11"/>
        <color indexed="12"/>
        <rFont val="Arial"/>
        <family val="2"/>
      </rPr>
      <t>Taux de mortalité infantile (TMI)</t>
    </r>
  </si>
  <si>
    <r>
      <t xml:space="preserve">Life expectancy at birth /                    </t>
    </r>
    <r>
      <rPr>
        <b/>
        <sz val="11"/>
        <color indexed="12"/>
        <rFont val="Arial"/>
        <family val="2"/>
      </rPr>
      <t xml:space="preserve">  Espérance de vie à la naissance</t>
    </r>
  </si>
  <si>
    <t>2010 M/F</t>
  </si>
  <si>
    <t>2010 age groups</t>
  </si>
  <si>
    <t>DR</t>
  </si>
  <si>
    <t>Mid-year 2013 / au milieu de l'an 2013</t>
  </si>
  <si>
    <r>
      <t>Mid-year /</t>
    </r>
    <r>
      <rPr>
        <b/>
        <sz val="11"/>
        <color indexed="12"/>
        <rFont val="Arial"/>
        <family val="2"/>
      </rPr>
      <t xml:space="preserve"> au milieu de l'an</t>
    </r>
  </si>
  <si>
    <t>Total</t>
  </si>
  <si>
    <r>
      <t xml:space="preserve">Males / </t>
    </r>
    <r>
      <rPr>
        <b/>
        <sz val="11"/>
        <color indexed="12"/>
        <rFont val="Arial"/>
        <family val="2"/>
      </rPr>
      <t>Hommes</t>
    </r>
  </si>
  <si>
    <r>
      <t xml:space="preserve">Females / </t>
    </r>
    <r>
      <rPr>
        <b/>
        <sz val="11"/>
        <color indexed="12"/>
        <rFont val="Arial"/>
        <family val="2"/>
      </rPr>
      <t>Femmes</t>
    </r>
  </si>
  <si>
    <t>0-14</t>
  </si>
  <si>
    <t>0-14
in %</t>
  </si>
  <si>
    <t>15-24</t>
  </si>
  <si>
    <t>15-24
in %</t>
  </si>
  <si>
    <t>25-59</t>
  </si>
  <si>
    <t>25-59
in %</t>
  </si>
  <si>
    <t xml:space="preserve">            60+</t>
  </si>
  <si>
    <t>60+
in %</t>
  </si>
  <si>
    <t>(last intercensal)</t>
  </si>
  <si>
    <r>
      <t xml:space="preserve">urban / </t>
    </r>
    <r>
      <rPr>
        <b/>
        <sz val="11"/>
        <color indexed="12"/>
        <rFont val="Arial"/>
        <family val="2"/>
      </rPr>
      <t>urbain</t>
    </r>
  </si>
  <si>
    <t>rural</t>
  </si>
  <si>
    <r>
      <t xml:space="preserve">IMR / </t>
    </r>
    <r>
      <rPr>
        <b/>
        <sz val="11"/>
        <color indexed="12"/>
        <rFont val="Arial"/>
        <family val="2"/>
      </rPr>
      <t>TMI</t>
    </r>
  </si>
  <si>
    <r>
      <t xml:space="preserve">year / </t>
    </r>
    <r>
      <rPr>
        <b/>
        <sz val="11"/>
        <color indexed="12"/>
        <rFont val="Arial"/>
        <family val="2"/>
      </rPr>
      <t>année</t>
    </r>
  </si>
  <si>
    <r>
      <t xml:space="preserve">MELANESIA / </t>
    </r>
    <r>
      <rPr>
        <b/>
        <sz val="11"/>
        <color indexed="12"/>
        <rFont val="Arial"/>
        <family val="2"/>
      </rPr>
      <t>MÉLANÉSIE</t>
    </r>
  </si>
  <si>
    <t xml:space="preserve">   Fiji Islands</t>
  </si>
  <si>
    <t xml:space="preserve">   New Caledonia</t>
  </si>
  <si>
    <t>2005-07</t>
  </si>
  <si>
    <t xml:space="preserve">   Papua New Guinea  </t>
  </si>
  <si>
    <t>(p)</t>
  </si>
  <si>
    <t>2001-06</t>
  </si>
  <si>
    <t>2002-06</t>
  </si>
  <si>
    <t xml:space="preserve">   Solomon Islands</t>
  </si>
  <si>
    <t>4.1(p)</t>
  </si>
  <si>
    <t>2007-09</t>
  </si>
  <si>
    <t>62(p)</t>
  </si>
  <si>
    <t>26(p)</t>
  </si>
  <si>
    <t xml:space="preserve">   Vanuatu</t>
  </si>
  <si>
    <r>
      <t xml:space="preserve">MICRONESIA / </t>
    </r>
    <r>
      <rPr>
        <b/>
        <sz val="11"/>
        <color indexed="12"/>
        <rFont val="Arial"/>
        <family val="2"/>
      </rPr>
      <t>MICRONÉSIE</t>
    </r>
  </si>
  <si>
    <t xml:space="preserve">   Federated States of Micronesia</t>
  </si>
  <si>
    <t>3.5(p)</t>
  </si>
  <si>
    <t>44(p)</t>
  </si>
  <si>
    <t>29.0(p)</t>
  </si>
  <si>
    <t>72 (p)</t>
  </si>
  <si>
    <t xml:space="preserve">   Guam</t>
  </si>
  <si>
    <t xml:space="preserve">   Kiribati</t>
  </si>
  <si>
    <t xml:space="preserve">   Marshall Islands</t>
  </si>
  <si>
    <t xml:space="preserve">   Nauru</t>
  </si>
  <si>
    <t>-</t>
  </si>
  <si>
    <t>2009-11</t>
  </si>
  <si>
    <t>2007-11</t>
  </si>
  <si>
    <t xml:space="preserve">   Northern Mariana Islands</t>
  </si>
  <si>
    <t>2006-08</t>
  </si>
  <si>
    <t xml:space="preserve">   Palau</t>
  </si>
  <si>
    <t>2001-05</t>
  </si>
  <si>
    <r>
      <t xml:space="preserve">POLYNESIA / </t>
    </r>
    <r>
      <rPr>
        <b/>
        <sz val="11"/>
        <color indexed="12"/>
        <rFont val="Arial"/>
        <family val="2"/>
      </rPr>
      <t>POLYNÉSIE</t>
    </r>
  </si>
  <si>
    <t xml:space="preserve">   American Samoa</t>
  </si>
  <si>
    <t xml:space="preserve">   Cook Islands</t>
  </si>
  <si>
    <t>7 (p)</t>
  </si>
  <si>
    <t>2006-12</t>
  </si>
  <si>
    <t>76.4 (p)</t>
  </si>
  <si>
    <t>73.6 (p)</t>
  </si>
  <si>
    <t>79.8 (p)</t>
  </si>
  <si>
    <t xml:space="preserve">   French Polynesia</t>
  </si>
  <si>
    <t xml:space="preserve">   Niue </t>
  </si>
  <si>
    <t>2006-11</t>
  </si>
  <si>
    <r>
      <t xml:space="preserve">   Pitcairn Islands   </t>
    </r>
    <r>
      <rPr>
        <b/>
        <sz val="11"/>
        <color indexed="10"/>
        <rFont val="Arial"/>
        <family val="2"/>
      </rPr>
      <t xml:space="preserve"> </t>
    </r>
  </si>
  <si>
    <t xml:space="preserve">   Pitcairn Islands</t>
  </si>
  <si>
    <t xml:space="preserve">   Samoa</t>
  </si>
  <si>
    <t xml:space="preserve">   Tokelau</t>
  </si>
  <si>
    <t xml:space="preserve">   Tonga</t>
  </si>
  <si>
    <t>2008-11</t>
  </si>
  <si>
    <t xml:space="preserve">   Tuvalu</t>
  </si>
  <si>
    <t xml:space="preserve">   Wallis and Futuna</t>
  </si>
  <si>
    <t>TOTAL</t>
  </si>
  <si>
    <t>TOTAL SPC COUNTRIES</t>
  </si>
  <si>
    <t>Note: all estimates refer to de facto population, except the Cook Islands where estimates refer to resident population only</t>
  </si>
  <si>
    <t>Note: toutes les estimations se rapportent à la population de facto, sauf pour les Iles Cook dont l'estimation se rapporte seulement à la population résidente</t>
  </si>
  <si>
    <t>p) Provisional results</t>
  </si>
  <si>
    <t>p) Résultats provisoires</t>
  </si>
  <si>
    <t xml:space="preserve">All rights for  commercial / for profit reproduction or translation, in any form, reserved. The SPC authorises the partial reproduction or translation of this material for scientific, educational or research purposes, provided that SPC and the source document are properly acknowledged. </t>
  </si>
  <si>
    <t>Permission to reproduce the document and/or translate in whole, in any form, whether for commercial / for profit or non-profit purposes, must be requested in writing. Original SPC artwork may not be altered or separately published without permission.</t>
  </si>
  <si>
    <t>Tous droits réservés de reproduction ou de traduction à des fins commerciales/lucratives, sous quelque forme que ce soit. Le Secrétariat général de la Communauté du Pacifique autorise la reproduction ou la traduction partielle de ce document à des fins scientifiques ou éducatives ou pour les besoins de la recherche, à condition qu'il soit fait mention</t>
  </si>
  <si>
    <t>de la CPS et de la source. L'autorisation de la reproduction ou de la traduction intégrale ou partielle de ce document, sous quelque forme que ce soit, à des fins commerciales/lucratives ou à titre gratuit, doit être sollicitée au préalable par écrit. Il est interdit de modifier ou de publier séparément des graphismes originaux de la CPS sans autorisation préalable.</t>
  </si>
  <si>
    <t>Updated September 2013 / Mis à jour septembre 2013</t>
  </si>
  <si>
    <t>(a)</t>
  </si>
  <si>
    <t>a) Census night defacto Population Count (excl. temporarily absent usual Tokelau residents)</t>
  </si>
  <si>
    <t>a) Population defacto (exclu les Tokelauans temporairement absents)</t>
  </si>
  <si>
    <t>©  Copyright Secretariat of the Pacific Community 2013</t>
  </si>
  <si>
    <t>©  Copyright Secrétariat général de la Communauté du Pacifique 2013</t>
  </si>
  <si>
    <t>2000-03</t>
  </si>
  <si>
    <t>70 (p)</t>
  </si>
  <si>
    <t>68.5 (p)</t>
  </si>
  <si>
    <t>73.7 (p)</t>
  </si>
  <si>
    <t>66.7 (p)</t>
  </si>
  <si>
    <t>70.2 (p)</t>
  </si>
  <si>
    <t xml:space="preserve">   Fiji</t>
  </si>
  <si>
    <t>2008-12</t>
  </si>
  <si>
    <t>2004-12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</si>
</sst>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0.0_ ;\-#,##0.0\ "/>
    <numFmt numFmtId="166" formatCode="_-* #,##0.0_-;\-* #,##0.0_-;_-* &quot;-&quot;??_-;_-@_-"/>
    <numFmt numFmtId="167" formatCode="0.0_ ;\-0.0\ "/>
    <numFmt numFmtId="168" formatCode="0.0"/>
    <numFmt numFmtId="169" formatCode=";;;"/>
    <numFmt numFmtId="170" formatCode="_(* #,##0.00_);_(* \(#,##0.00\);_(* &quot;-&quot;??_);_(@_)"/>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4"/>
      <color indexed="12"/>
      <name val="Arial"/>
      <family val="2"/>
    </font>
    <font>
      <b/>
      <sz val="10"/>
      <color rgb="FFC00000"/>
      <name val="Arial"/>
      <family val="2"/>
    </font>
    <font>
      <b/>
      <sz val="10"/>
      <color rgb="FFFF0000"/>
      <name val="Arial"/>
      <family val="2"/>
    </font>
    <font>
      <sz val="10"/>
      <color theme="1" tint="0.34998626667073579"/>
      <name val="Arial"/>
      <family val="2"/>
    </font>
    <font>
      <i/>
      <sz val="10"/>
      <name val="Arial"/>
      <family val="2"/>
    </font>
    <font>
      <b/>
      <sz val="11"/>
      <name val="Arial"/>
      <family val="2"/>
    </font>
    <font>
      <b/>
      <sz val="11"/>
      <color indexed="12"/>
      <name val="Arial"/>
      <family val="2"/>
    </font>
    <font>
      <b/>
      <sz val="11"/>
      <color indexed="8"/>
      <name val="Arial"/>
      <family val="2"/>
    </font>
    <font>
      <b/>
      <i/>
      <sz val="11"/>
      <color indexed="8"/>
      <name val="Arial"/>
      <family val="2"/>
    </font>
    <font>
      <b/>
      <i/>
      <sz val="11"/>
      <name val="Arial"/>
      <family val="2"/>
    </font>
    <font>
      <b/>
      <i/>
      <sz val="11"/>
      <color indexed="12"/>
      <name val="Arial"/>
      <family val="2"/>
    </font>
    <font>
      <sz val="11"/>
      <name val="Arial"/>
      <family val="2"/>
    </font>
    <font>
      <b/>
      <sz val="10"/>
      <name val="Arial"/>
      <family val="2"/>
    </font>
    <font>
      <i/>
      <sz val="11"/>
      <color theme="1"/>
      <name val="Calibri"/>
      <family val="2"/>
      <scheme val="minor"/>
    </font>
    <font>
      <b/>
      <i/>
      <sz val="11"/>
      <color theme="3" tint="-0.249977111117893"/>
      <name val="Arial"/>
      <family val="2"/>
    </font>
    <font>
      <sz val="12.5"/>
      <name val="Arial"/>
      <family val="2"/>
    </font>
    <font>
      <i/>
      <sz val="12.5"/>
      <name val="Arial"/>
      <family val="2"/>
    </font>
    <font>
      <sz val="10"/>
      <color rgb="FFC00000"/>
      <name val="Arial"/>
      <family val="2"/>
    </font>
    <font>
      <b/>
      <sz val="11"/>
      <color indexed="10"/>
      <name val="Arial"/>
      <family val="2"/>
    </font>
    <font>
      <sz val="10"/>
      <name val="Arial"/>
      <family val="2"/>
    </font>
    <font>
      <b/>
      <sz val="11"/>
      <color rgb="FFFF0000"/>
      <name val="Arial"/>
      <family val="2"/>
    </font>
    <font>
      <i/>
      <sz val="11"/>
      <color theme="3" tint="-0.249977111117893"/>
      <name val="Arial"/>
      <family val="2"/>
    </font>
    <font>
      <sz val="11"/>
      <color indexed="10"/>
      <name val="Arial"/>
      <family val="2"/>
    </font>
    <font>
      <b/>
      <sz val="11"/>
      <color rgb="FFC00000"/>
      <name val="Arial"/>
      <family val="2"/>
    </font>
    <font>
      <i/>
      <sz val="11"/>
      <name val="Arial"/>
      <family val="2"/>
    </font>
    <font>
      <sz val="11"/>
      <color indexed="8"/>
      <name val="Arial"/>
      <family val="2"/>
    </font>
    <font>
      <sz val="10"/>
      <color indexed="10"/>
      <name val="Arial"/>
      <family val="2"/>
    </font>
    <font>
      <sz val="11"/>
      <color indexed="16"/>
      <name val="Arial"/>
      <family val="2"/>
    </font>
    <font>
      <i/>
      <sz val="11"/>
      <color indexed="16"/>
      <name val="Arial"/>
      <family val="2"/>
    </font>
    <font>
      <i/>
      <sz val="11"/>
      <color indexed="12"/>
      <name val="Arial"/>
      <family val="2"/>
    </font>
    <font>
      <i/>
      <sz val="10"/>
      <color indexed="12"/>
      <name val="Arial"/>
      <family val="2"/>
    </font>
    <font>
      <sz val="8"/>
      <color indexed="8"/>
      <name val="Arial"/>
      <family val="2"/>
    </font>
    <font>
      <i/>
      <sz val="8"/>
      <color indexed="12"/>
      <name val="Arial"/>
      <family val="2"/>
    </font>
    <font>
      <sz val="8"/>
      <color indexed="81"/>
      <name val="Tahoma"/>
      <family val="2"/>
    </font>
    <font>
      <b/>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2">
    <fill>
      <patternFill patternType="none"/>
    </fill>
    <fill>
      <patternFill patternType="gray125"/>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indexed="2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2">
    <xf numFmtId="0" fontId="0"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2" borderId="1" applyNumberFormat="0" applyFont="0" applyAlignment="0" applyProtection="0"/>
    <xf numFmtId="0" fontId="40" fillId="0" borderId="0" applyNumberFormat="0" applyFill="0" applyBorder="0" applyAlignment="0" applyProtection="0"/>
    <xf numFmtId="0" fontId="41" fillId="0" borderId="24" applyNumberFormat="0" applyFill="0" applyAlignment="0" applyProtection="0"/>
    <xf numFmtId="0" fontId="42" fillId="0" borderId="25" applyNumberFormat="0" applyFill="0" applyAlignment="0" applyProtection="0"/>
    <xf numFmtId="0" fontId="43" fillId="0" borderId="26" applyNumberFormat="0" applyFill="0" applyAlignment="0" applyProtection="0"/>
    <xf numFmtId="0" fontId="43" fillId="0" borderId="0" applyNumberFormat="0" applyFill="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7" fillId="15" borderId="27" applyNumberFormat="0" applyAlignment="0" applyProtection="0"/>
    <xf numFmtId="0" fontId="48" fillId="16" borderId="28" applyNumberFormat="0" applyAlignment="0" applyProtection="0"/>
    <xf numFmtId="0" fontId="49" fillId="16" borderId="27" applyNumberFormat="0" applyAlignment="0" applyProtection="0"/>
    <xf numFmtId="0" fontId="50" fillId="0" borderId="29" applyNumberFormat="0" applyFill="0" applyAlignment="0" applyProtection="0"/>
    <xf numFmtId="0" fontId="51" fillId="17" borderId="30"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1" applyNumberFormat="0" applyFill="0" applyAlignment="0" applyProtection="0"/>
    <xf numFmtId="0" fontId="5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5" fillId="41" borderId="0" applyNumberFormat="0" applyBorder="0" applyAlignment="0" applyProtection="0"/>
    <xf numFmtId="0" fontId="2" fillId="0" borderId="0"/>
    <xf numFmtId="0" fontId="2" fillId="0" borderId="0"/>
    <xf numFmtId="0" fontId="2" fillId="2" borderId="1"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2" borderId="1" applyNumberFormat="0" applyFont="0" applyAlignment="0" applyProtection="0"/>
  </cellStyleXfs>
  <cellXfs count="539">
    <xf numFmtId="0" fontId="0" fillId="0" borderId="0" xfId="0"/>
    <xf numFmtId="0" fontId="0" fillId="0" borderId="0" xfId="0" applyFill="1" applyBorder="1" applyAlignment="1"/>
    <xf numFmtId="0" fontId="0" fillId="0" borderId="0" xfId="0" applyFill="1" applyBorder="1"/>
    <xf numFmtId="0" fontId="0" fillId="0" borderId="2" xfId="0" applyFill="1" applyBorder="1" applyProtection="1"/>
    <xf numFmtId="0" fontId="0" fillId="0" borderId="2" xfId="0" applyFill="1" applyBorder="1"/>
    <xf numFmtId="0" fontId="0" fillId="0" borderId="2" xfId="0" applyFill="1" applyBorder="1" applyAlignment="1">
      <alignment horizontal="center"/>
    </xf>
    <xf numFmtId="0" fontId="9" fillId="0" borderId="2" xfId="0" applyFont="1" applyFill="1" applyBorder="1" applyAlignment="1">
      <alignment horizontal="center"/>
    </xf>
    <xf numFmtId="0" fontId="0" fillId="0" borderId="0" xfId="0" applyFill="1" applyBorder="1" applyAlignment="1">
      <alignment vertical="center"/>
    </xf>
    <xf numFmtId="0" fontId="0" fillId="3" borderId="0" xfId="0" applyFill="1" applyBorder="1" applyAlignment="1">
      <alignment vertical="center"/>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0" fillId="0" borderId="15"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wrapText="1"/>
    </xf>
    <xf numFmtId="0" fontId="19" fillId="4" borderId="15" xfId="0" applyFont="1" applyFill="1" applyBorder="1" applyAlignment="1" applyProtection="1">
      <alignment horizontal="center" vertical="center" wrapText="1"/>
    </xf>
    <xf numFmtId="0" fontId="10" fillId="0" borderId="15" xfId="0" applyFont="1" applyFill="1" applyBorder="1" applyAlignment="1">
      <alignment horizontal="center" vertical="center"/>
    </xf>
    <xf numFmtId="0" fontId="19" fillId="0" borderId="15" xfId="0" applyFont="1" applyFill="1" applyBorder="1" applyAlignment="1">
      <alignment horizontal="center" vertical="center" wrapText="1"/>
    </xf>
    <xf numFmtId="0" fontId="10" fillId="0" borderId="15" xfId="0" quotePrefix="1" applyFont="1" applyFill="1" applyBorder="1" applyAlignment="1" applyProtection="1">
      <alignment horizontal="left" vertical="center" wrapText="1"/>
    </xf>
    <xf numFmtId="0" fontId="19" fillId="0" borderId="11" xfId="0" quotePrefix="1" applyFont="1" applyFill="1" applyBorder="1" applyAlignment="1" applyProtection="1">
      <alignment horizontal="right" vertical="center" wrapText="1"/>
    </xf>
    <xf numFmtId="0" fontId="19" fillId="0" borderId="13" xfId="0" quotePrefix="1" applyFont="1" applyFill="1" applyBorder="1" applyAlignment="1" applyProtection="1">
      <alignment horizontal="center" vertical="center" wrapText="1"/>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0" fillId="0" borderId="15" xfId="0" applyFont="1" applyBorder="1" applyAlignment="1" applyProtection="1">
      <alignment horizontal="center" vertical="center"/>
    </xf>
    <xf numFmtId="0" fontId="10" fillId="0" borderId="6"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pplyProtection="1">
      <alignment horizontal="center" vertical="center" wrapText="1"/>
    </xf>
    <xf numFmtId="0" fontId="20" fillId="0" borderId="12" xfId="0" applyFont="1" applyFill="1" applyBorder="1" applyAlignment="1">
      <alignment vertical="center"/>
    </xf>
    <xf numFmtId="0" fontId="20" fillId="0" borderId="14" xfId="0" applyFont="1" applyFill="1" applyBorder="1" applyAlignment="1">
      <alignment vertical="center"/>
    </xf>
    <xf numFmtId="0" fontId="20" fillId="0" borderId="6" xfId="0" applyFont="1" applyFill="1" applyBorder="1" applyAlignment="1">
      <alignment vertical="center"/>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0" xfId="0" applyFont="1" applyFill="1" applyBorder="1" applyAlignment="1">
      <alignment horizontal="center" vertical="center"/>
    </xf>
    <xf numFmtId="0" fontId="10" fillId="0" borderId="0" xfId="0" applyFont="1" applyBorder="1" applyAlignment="1" applyProtection="1">
      <alignment horizontal="center"/>
    </xf>
    <xf numFmtId="0" fontId="16" fillId="0" borderId="3" xfId="0" applyFont="1" applyBorder="1" applyProtection="1"/>
    <xf numFmtId="0" fontId="10" fillId="0" borderId="0" xfId="0" applyFont="1" applyBorder="1" applyAlignment="1" applyProtection="1">
      <alignment horizontal="centerContinuous"/>
    </xf>
    <xf numFmtId="0" fontId="16" fillId="0" borderId="8" xfId="0" applyFont="1" applyBorder="1" applyProtection="1"/>
    <xf numFmtId="0" fontId="10" fillId="0" borderId="5" xfId="0" applyFont="1" applyBorder="1" applyAlignment="1" applyProtection="1">
      <alignment horizontal="center"/>
    </xf>
    <xf numFmtId="0" fontId="16" fillId="0" borderId="0" xfId="0" applyFont="1" applyBorder="1" applyProtection="1"/>
    <xf numFmtId="0" fontId="10" fillId="0" borderId="14" xfId="0" applyFont="1" applyBorder="1" applyAlignment="1" applyProtection="1">
      <alignment horizontal="center"/>
    </xf>
    <xf numFmtId="0" fontId="16" fillId="0" borderId="11" xfId="0" applyFont="1" applyBorder="1" applyProtection="1"/>
    <xf numFmtId="0" fontId="16" fillId="0" borderId="12" xfId="0" applyFont="1" applyBorder="1" applyProtection="1"/>
    <xf numFmtId="0" fontId="16" fillId="0" borderId="0" xfId="0" applyFont="1" applyFill="1" applyBorder="1" applyProtection="1"/>
    <xf numFmtId="0" fontId="10" fillId="5" borderId="6" xfId="0" applyFont="1" applyFill="1" applyBorder="1" applyAlignment="1" applyProtection="1">
      <alignment horizontal="left" vertical="center"/>
    </xf>
    <xf numFmtId="0" fontId="23" fillId="5" borderId="8" xfId="0" applyFont="1" applyFill="1" applyBorder="1" applyAlignment="1" applyProtection="1">
      <alignment vertical="center"/>
    </xf>
    <xf numFmtId="1" fontId="14" fillId="5" borderId="0" xfId="0" applyNumberFormat="1" applyFont="1" applyFill="1" applyBorder="1" applyAlignment="1">
      <alignment horizontal="center" vertical="center"/>
    </xf>
    <xf numFmtId="164" fontId="10" fillId="6" borderId="12" xfId="1" applyNumberFormat="1" applyFont="1" applyFill="1" applyBorder="1" applyAlignment="1" applyProtection="1">
      <alignment horizontal="center" vertical="center"/>
    </xf>
    <xf numFmtId="164" fontId="10" fillId="6" borderId="12" xfId="0" applyNumberFormat="1" applyFont="1" applyFill="1" applyBorder="1" applyAlignment="1" applyProtection="1">
      <alignment horizontal="center" vertical="center"/>
    </xf>
    <xf numFmtId="3" fontId="10" fillId="6" borderId="12" xfId="0" applyNumberFormat="1" applyFont="1" applyFill="1" applyBorder="1" applyAlignment="1" applyProtection="1">
      <alignment horizontal="right" vertical="center"/>
    </xf>
    <xf numFmtId="0" fontId="16" fillId="5" borderId="14" xfId="0" applyFont="1" applyFill="1" applyBorder="1" applyAlignment="1" applyProtection="1">
      <alignment horizontal="center" vertical="center"/>
    </xf>
    <xf numFmtId="0" fontId="10" fillId="5" borderId="6" xfId="0" applyFont="1" applyFill="1" applyBorder="1" applyAlignment="1" applyProtection="1">
      <alignment horizontal="right" vertical="center"/>
    </xf>
    <xf numFmtId="0" fontId="10" fillId="0" borderId="0" xfId="0" applyFont="1" applyFill="1" applyBorder="1" applyAlignment="1" applyProtection="1">
      <alignment horizontal="right"/>
    </xf>
    <xf numFmtId="0" fontId="28" fillId="3" borderId="0" xfId="0" applyNumberFormat="1" applyFont="1" applyFill="1" applyBorder="1" applyAlignment="1" applyProtection="1">
      <alignment horizontal="center"/>
    </xf>
    <xf numFmtId="3" fontId="6" fillId="3" borderId="0" xfId="0" applyNumberFormat="1" applyFont="1" applyFill="1" applyBorder="1" applyAlignment="1">
      <alignment horizontal="center" vertical="center"/>
    </xf>
    <xf numFmtId="1" fontId="6" fillId="3" borderId="0" xfId="0" applyNumberFormat="1" applyFont="1" applyFill="1" applyBorder="1" applyAlignment="1">
      <alignment horizontal="center" vertical="center"/>
    </xf>
    <xf numFmtId="164" fontId="0" fillId="3" borderId="0" xfId="0" applyNumberFormat="1" applyFill="1" applyBorder="1" applyAlignment="1">
      <alignment vertical="center"/>
    </xf>
    <xf numFmtId="166" fontId="0" fillId="3" borderId="0" xfId="0" applyNumberFormat="1" applyFill="1" applyBorder="1" applyAlignment="1">
      <alignment vertical="center"/>
    </xf>
    <xf numFmtId="2" fontId="7" fillId="3" borderId="0" xfId="0" applyNumberFormat="1" applyFont="1" applyFill="1" applyBorder="1" applyAlignment="1">
      <alignment vertical="center"/>
    </xf>
    <xf numFmtId="0" fontId="16" fillId="5" borderId="11" xfId="0" applyFont="1" applyFill="1" applyBorder="1" applyAlignment="1">
      <alignment vertical="center"/>
    </xf>
    <xf numFmtId="0" fontId="16" fillId="5" borderId="6" xfId="0" applyFont="1" applyFill="1" applyBorder="1" applyAlignment="1" applyProtection="1">
      <alignment horizontal="center" vertical="center"/>
    </xf>
    <xf numFmtId="0" fontId="16" fillId="5" borderId="11" xfId="0" applyFont="1" applyFill="1" applyBorder="1" applyAlignment="1" applyProtection="1">
      <alignment horizontal="center" vertical="center"/>
    </xf>
    <xf numFmtId="168" fontId="16" fillId="5" borderId="11" xfId="0" applyNumberFormat="1" applyFont="1" applyFill="1" applyBorder="1" applyAlignment="1">
      <alignment horizontal="center" vertical="center"/>
    </xf>
    <xf numFmtId="168" fontId="29" fillId="5" borderId="12" xfId="0" applyNumberFormat="1" applyFont="1" applyFill="1" applyBorder="1" applyAlignment="1">
      <alignment horizontal="center" vertical="center"/>
    </xf>
    <xf numFmtId="3" fontId="16" fillId="6" borderId="12" xfId="0" applyNumberFormat="1" applyFont="1" applyFill="1" applyBorder="1" applyAlignment="1" applyProtection="1">
      <alignment horizontal="right" vertical="center"/>
    </xf>
    <xf numFmtId="1" fontId="16" fillId="6" borderId="6" xfId="0" applyNumberFormat="1" applyFont="1" applyFill="1" applyBorder="1" applyAlignment="1" applyProtection="1">
      <alignment horizontal="center" vertical="center"/>
    </xf>
    <xf numFmtId="168" fontId="16" fillId="6" borderId="6" xfId="0" applyNumberFormat="1" applyFont="1" applyFill="1" applyBorder="1" applyAlignment="1" applyProtection="1">
      <alignment horizontal="center" vertical="center"/>
    </xf>
    <xf numFmtId="0" fontId="16" fillId="5" borderId="12" xfId="0" applyFont="1" applyFill="1" applyBorder="1" applyAlignment="1" applyProtection="1">
      <alignment horizontal="center" vertical="center"/>
    </xf>
    <xf numFmtId="168" fontId="16" fillId="6" borderId="11" xfId="0" applyNumberFormat="1" applyFont="1" applyFill="1" applyBorder="1" applyAlignment="1" applyProtection="1">
      <alignment horizontal="center" vertical="center"/>
    </xf>
    <xf numFmtId="1" fontId="16" fillId="6" borderId="12" xfId="0" applyNumberFormat="1" applyFont="1" applyFill="1" applyBorder="1" applyAlignment="1" applyProtection="1">
      <alignment horizontal="center" vertical="center"/>
    </xf>
    <xf numFmtId="168" fontId="16" fillId="6" borderId="11" xfId="0" quotePrefix="1" applyNumberFormat="1" applyFont="1" applyFill="1" applyBorder="1" applyAlignment="1" applyProtection="1">
      <alignment horizontal="center" vertical="center"/>
    </xf>
    <xf numFmtId="0" fontId="16" fillId="6" borderId="14" xfId="0" quotePrefix="1" applyFont="1" applyFill="1" applyBorder="1" applyAlignment="1" applyProtection="1">
      <alignment horizontal="center" vertical="center"/>
    </xf>
    <xf numFmtId="0" fontId="16" fillId="6" borderId="6" xfId="0" applyFont="1" applyFill="1" applyBorder="1" applyAlignment="1" applyProtection="1">
      <alignment horizontal="right" vertical="center"/>
    </xf>
    <xf numFmtId="0" fontId="16" fillId="0" borderId="0" xfId="0" applyFont="1" applyFill="1" applyBorder="1" applyAlignment="1" applyProtection="1">
      <alignment horizontal="right"/>
    </xf>
    <xf numFmtId="0" fontId="30" fillId="6" borderId="6" xfId="0" applyFont="1" applyFill="1" applyBorder="1" applyAlignment="1" applyProtection="1">
      <alignment horizontal="right" vertical="center"/>
    </xf>
    <xf numFmtId="0" fontId="30" fillId="0" borderId="0" xfId="0" applyFont="1" applyFill="1" applyBorder="1" applyAlignment="1" applyProtection="1">
      <alignment horizontal="right"/>
    </xf>
    <xf numFmtId="0" fontId="16" fillId="5" borderId="9" xfId="0" applyFont="1" applyFill="1" applyBorder="1" applyAlignment="1">
      <alignment horizontal="left" vertical="center"/>
    </xf>
    <xf numFmtId="0" fontId="16" fillId="5" borderId="8" xfId="0" applyFont="1" applyFill="1" applyBorder="1" applyAlignment="1" applyProtection="1">
      <alignment horizontal="center" vertical="center"/>
    </xf>
    <xf numFmtId="168" fontId="29" fillId="5" borderId="0" xfId="0" applyNumberFormat="1" applyFont="1" applyFill="1" applyBorder="1" applyAlignment="1">
      <alignment horizontal="center" vertical="center"/>
    </xf>
    <xf numFmtId="0" fontId="16" fillId="6" borderId="6" xfId="0" applyFont="1" applyFill="1" applyBorder="1" applyAlignment="1" applyProtection="1">
      <alignment horizontal="center" vertical="center"/>
    </xf>
    <xf numFmtId="0" fontId="16" fillId="6" borderId="12" xfId="0" applyFont="1" applyFill="1" applyBorder="1" applyAlignment="1" applyProtection="1">
      <alignment horizontal="center" vertical="center"/>
    </xf>
    <xf numFmtId="0" fontId="16" fillId="6" borderId="14" xfId="0" applyFont="1" applyFill="1" applyBorder="1" applyAlignment="1" applyProtection="1">
      <alignment horizontal="center" vertical="center"/>
    </xf>
    <xf numFmtId="0" fontId="16" fillId="5" borderId="11" xfId="0" applyFont="1" applyFill="1" applyBorder="1" applyAlignment="1">
      <alignment horizontal="left" vertical="center"/>
    </xf>
    <xf numFmtId="168" fontId="16" fillId="6" borderId="9" xfId="0" applyNumberFormat="1" applyFont="1" applyFill="1" applyBorder="1" applyAlignment="1">
      <alignment horizontal="center" vertical="center"/>
    </xf>
    <xf numFmtId="1" fontId="16" fillId="6" borderId="14" xfId="0" applyNumberFormat="1" applyFont="1" applyFill="1" applyBorder="1" applyAlignment="1">
      <alignment horizontal="center" vertical="center"/>
    </xf>
    <xf numFmtId="168" fontId="29" fillId="6" borderId="0" xfId="0" applyNumberFormat="1" applyFont="1" applyFill="1" applyBorder="1" applyAlignment="1">
      <alignment horizontal="center" vertical="center"/>
    </xf>
    <xf numFmtId="0" fontId="10" fillId="7" borderId="11" xfId="0" applyFont="1" applyFill="1" applyBorder="1" applyAlignment="1">
      <alignment vertical="center"/>
    </xf>
    <xf numFmtId="0" fontId="10" fillId="7" borderId="6" xfId="0" applyFont="1" applyFill="1" applyBorder="1" applyAlignment="1" applyProtection="1">
      <alignment horizontal="center" vertical="center"/>
    </xf>
    <xf numFmtId="1" fontId="16" fillId="7" borderId="6" xfId="0" applyNumberFormat="1" applyFont="1" applyFill="1" applyBorder="1" applyAlignment="1">
      <alignment horizontal="center" vertical="center"/>
    </xf>
    <xf numFmtId="1" fontId="16" fillId="7" borderId="11" xfId="0" applyNumberFormat="1" applyFont="1" applyFill="1" applyBorder="1" applyAlignment="1">
      <alignment horizontal="center" vertical="center"/>
    </xf>
    <xf numFmtId="1" fontId="16" fillId="8" borderId="14" xfId="0" applyNumberFormat="1" applyFont="1" applyFill="1" applyBorder="1" applyAlignment="1">
      <alignment horizontal="center" vertical="center"/>
    </xf>
    <xf numFmtId="0" fontId="16" fillId="8" borderId="6" xfId="0" applyFont="1" applyFill="1" applyBorder="1" applyAlignment="1" applyProtection="1">
      <alignment horizontal="center" vertical="center"/>
    </xf>
    <xf numFmtId="168" fontId="16" fillId="8" borderId="12" xfId="0" applyNumberFormat="1" applyFont="1" applyFill="1" applyBorder="1" applyAlignment="1" applyProtection="1">
      <alignment horizontal="center" vertical="center"/>
    </xf>
    <xf numFmtId="1" fontId="16" fillId="8" borderId="12" xfId="0" applyNumberFormat="1" applyFont="1" applyFill="1" applyBorder="1" applyAlignment="1" applyProtection="1">
      <alignment horizontal="center" vertical="center"/>
    </xf>
    <xf numFmtId="168" fontId="16" fillId="8" borderId="11" xfId="0" applyNumberFormat="1" applyFont="1" applyFill="1" applyBorder="1" applyAlignment="1" applyProtection="1">
      <alignment horizontal="center" vertical="center"/>
    </xf>
    <xf numFmtId="1" fontId="16" fillId="8" borderId="14" xfId="0" applyNumberFormat="1" applyFont="1" applyFill="1" applyBorder="1" applyAlignment="1" applyProtection="1">
      <alignment horizontal="center" vertical="center"/>
    </xf>
    <xf numFmtId="0" fontId="16" fillId="8" borderId="14" xfId="0" applyFont="1" applyFill="1" applyBorder="1" applyAlignment="1" applyProtection="1">
      <alignment horizontal="center" vertical="center"/>
    </xf>
    <xf numFmtId="0" fontId="10" fillId="7" borderId="6" xfId="0" applyFont="1" applyFill="1" applyBorder="1" applyAlignment="1">
      <alignment horizontal="right" vertical="center"/>
    </xf>
    <xf numFmtId="0" fontId="16" fillId="7" borderId="9" xfId="0" applyFont="1" applyFill="1" applyBorder="1" applyAlignment="1">
      <alignment vertical="center"/>
    </xf>
    <xf numFmtId="0" fontId="16" fillId="7" borderId="8" xfId="0" applyFont="1" applyFill="1" applyBorder="1" applyAlignment="1" applyProtection="1">
      <alignment horizontal="center" vertical="center"/>
    </xf>
    <xf numFmtId="168" fontId="16" fillId="7" borderId="9" xfId="0" applyNumberFormat="1" applyFont="1" applyFill="1" applyBorder="1" applyAlignment="1">
      <alignment horizontal="center" vertical="center"/>
    </xf>
    <xf numFmtId="168" fontId="29" fillId="7" borderId="0" xfId="0" applyNumberFormat="1" applyFont="1" applyFill="1" applyBorder="1" applyAlignment="1">
      <alignment horizontal="center" vertical="center"/>
    </xf>
    <xf numFmtId="164" fontId="16" fillId="8" borderId="12" xfId="0" applyNumberFormat="1" applyFont="1" applyFill="1" applyBorder="1" applyAlignment="1" applyProtection="1">
      <alignment horizontal="center" vertical="center"/>
    </xf>
    <xf numFmtId="3" fontId="16" fillId="8" borderId="12" xfId="0" applyNumberFormat="1" applyFont="1" applyFill="1" applyBorder="1" applyAlignment="1" applyProtection="1">
      <alignment horizontal="right" vertical="center"/>
    </xf>
    <xf numFmtId="1" fontId="16" fillId="8" borderId="6" xfId="0" applyNumberFormat="1" applyFont="1" applyFill="1" applyBorder="1" applyAlignment="1" applyProtection="1">
      <alignment horizontal="center" vertical="center"/>
    </xf>
    <xf numFmtId="168" fontId="16" fillId="8" borderId="6" xfId="0" applyNumberFormat="1" applyFont="1" applyFill="1" applyBorder="1" applyAlignment="1">
      <alignment horizontal="center" vertical="center"/>
    </xf>
    <xf numFmtId="1" fontId="16" fillId="8" borderId="11" xfId="0" applyNumberFormat="1" applyFont="1" applyFill="1" applyBorder="1" applyAlignment="1" applyProtection="1">
      <alignment horizontal="center" vertical="center"/>
    </xf>
    <xf numFmtId="0" fontId="16" fillId="8" borderId="6" xfId="0" applyFont="1" applyFill="1" applyBorder="1" applyAlignment="1" applyProtection="1">
      <alignment horizontal="right" vertical="center"/>
    </xf>
    <xf numFmtId="0" fontId="16" fillId="7" borderId="11" xfId="0" applyFont="1" applyFill="1" applyBorder="1" applyAlignment="1">
      <alignment vertical="center"/>
    </xf>
    <xf numFmtId="0" fontId="16" fillId="7" borderId="6" xfId="0" applyFont="1" applyFill="1" applyBorder="1" applyAlignment="1" applyProtection="1">
      <alignment horizontal="center" vertical="center"/>
    </xf>
    <xf numFmtId="168" fontId="16" fillId="7" borderId="11" xfId="0" applyNumberFormat="1" applyFont="1" applyFill="1" applyBorder="1" applyAlignment="1">
      <alignment horizontal="center" vertical="center"/>
    </xf>
    <xf numFmtId="168" fontId="29" fillId="7" borderId="12" xfId="0" applyNumberFormat="1" applyFont="1" applyFill="1" applyBorder="1" applyAlignment="1">
      <alignment horizontal="center" vertical="center"/>
    </xf>
    <xf numFmtId="168" fontId="16" fillId="8" borderId="6" xfId="0" applyNumberFormat="1" applyFont="1" applyFill="1" applyBorder="1" applyAlignment="1" applyProtection="1">
      <alignment horizontal="center" vertical="center"/>
    </xf>
    <xf numFmtId="1" fontId="16" fillId="8" borderId="14" xfId="0" quotePrefix="1" applyNumberFormat="1" applyFont="1" applyFill="1" applyBorder="1" applyAlignment="1" applyProtection="1">
      <alignment horizontal="center" vertical="center"/>
    </xf>
    <xf numFmtId="0" fontId="30" fillId="7" borderId="9" xfId="0" applyFont="1" applyFill="1" applyBorder="1" applyAlignment="1" applyProtection="1">
      <alignment vertical="center"/>
    </xf>
    <xf numFmtId="168" fontId="16" fillId="9" borderId="6" xfId="0" quotePrefix="1" applyNumberFormat="1" applyFont="1" applyFill="1" applyBorder="1" applyAlignment="1" applyProtection="1">
      <alignment horizontal="center" vertical="center"/>
    </xf>
    <xf numFmtId="168" fontId="16" fillId="9" borderId="12" xfId="0" quotePrefix="1" applyNumberFormat="1" applyFont="1" applyFill="1" applyBorder="1" applyAlignment="1" applyProtection="1">
      <alignment horizontal="center" vertical="center"/>
    </xf>
    <xf numFmtId="0" fontId="30" fillId="8" borderId="6" xfId="0" applyFont="1" applyFill="1" applyBorder="1" applyAlignment="1" applyProtection="1">
      <alignment horizontal="right" vertical="center"/>
    </xf>
    <xf numFmtId="0" fontId="10" fillId="9" borderId="6" xfId="0" applyFont="1" applyFill="1" applyBorder="1" applyAlignment="1" applyProtection="1">
      <alignment horizontal="left" vertical="center"/>
    </xf>
    <xf numFmtId="0" fontId="10" fillId="10" borderId="6" xfId="0" applyFont="1" applyFill="1" applyBorder="1" applyAlignment="1" applyProtection="1">
      <alignment horizontal="center" vertical="center"/>
    </xf>
    <xf numFmtId="1" fontId="16" fillId="10" borderId="6" xfId="0" applyNumberFormat="1" applyFont="1" applyFill="1" applyBorder="1" applyAlignment="1">
      <alignment horizontal="center" vertical="center"/>
    </xf>
    <xf numFmtId="1" fontId="16" fillId="10" borderId="11" xfId="0" applyNumberFormat="1" applyFont="1" applyFill="1" applyBorder="1" applyAlignment="1">
      <alignment horizontal="center" vertical="center"/>
    </xf>
    <xf numFmtId="1" fontId="16" fillId="9" borderId="14" xfId="0" applyNumberFormat="1" applyFont="1" applyFill="1" applyBorder="1" applyAlignment="1">
      <alignment horizontal="center" vertical="center"/>
    </xf>
    <xf numFmtId="0" fontId="16" fillId="9" borderId="6" xfId="0" applyFont="1" applyFill="1" applyBorder="1" applyAlignment="1" applyProtection="1">
      <alignment horizontal="center" vertical="center"/>
    </xf>
    <xf numFmtId="168" fontId="16" fillId="9" borderId="12" xfId="0" applyNumberFormat="1" applyFont="1" applyFill="1" applyBorder="1" applyAlignment="1" applyProtection="1">
      <alignment horizontal="center" vertical="center"/>
    </xf>
    <xf numFmtId="1" fontId="16" fillId="9" borderId="12" xfId="0" applyNumberFormat="1" applyFont="1" applyFill="1" applyBorder="1" applyAlignment="1" applyProtection="1">
      <alignment horizontal="center" vertical="center"/>
    </xf>
    <xf numFmtId="168" fontId="16" fillId="9" borderId="11" xfId="0" applyNumberFormat="1" applyFont="1" applyFill="1" applyBorder="1" applyAlignment="1" applyProtection="1">
      <alignment horizontal="center" vertical="center"/>
    </xf>
    <xf numFmtId="1" fontId="16" fillId="9" borderId="14" xfId="0" applyNumberFormat="1" applyFont="1" applyFill="1" applyBorder="1" applyAlignment="1" applyProtection="1">
      <alignment horizontal="center" vertical="center"/>
    </xf>
    <xf numFmtId="0" fontId="16" fillId="9" borderId="14" xfId="0" applyFont="1" applyFill="1" applyBorder="1" applyAlignment="1" applyProtection="1">
      <alignment horizontal="center" vertical="center"/>
    </xf>
    <xf numFmtId="0" fontId="10" fillId="9" borderId="6" xfId="0" applyFont="1" applyFill="1" applyBorder="1" applyAlignment="1" applyProtection="1">
      <alignment horizontal="right" vertical="center"/>
    </xf>
    <xf numFmtId="0" fontId="16" fillId="10" borderId="9" xfId="0" applyFont="1" applyFill="1" applyBorder="1" applyAlignment="1">
      <alignment vertical="center"/>
    </xf>
    <xf numFmtId="0" fontId="16" fillId="10" borderId="8" xfId="0" applyFont="1" applyFill="1" applyBorder="1" applyAlignment="1" applyProtection="1">
      <alignment horizontal="center" vertical="center"/>
    </xf>
    <xf numFmtId="168" fontId="16" fillId="10" borderId="9" xfId="0" applyNumberFormat="1" applyFont="1" applyFill="1" applyBorder="1" applyAlignment="1">
      <alignment horizontal="center" vertical="center"/>
    </xf>
    <xf numFmtId="168" fontId="29" fillId="10" borderId="0" xfId="0" applyNumberFormat="1" applyFont="1" applyFill="1" applyBorder="1" applyAlignment="1">
      <alignment horizontal="center" vertical="center"/>
    </xf>
    <xf numFmtId="164" fontId="16" fillId="9" borderId="12" xfId="0" applyNumberFormat="1" applyFont="1" applyFill="1" applyBorder="1" applyAlignment="1" applyProtection="1">
      <alignment horizontal="center" vertical="center"/>
    </xf>
    <xf numFmtId="3" fontId="16" fillId="9" borderId="12" xfId="0" applyNumberFormat="1" applyFont="1" applyFill="1" applyBorder="1" applyAlignment="1" applyProtection="1">
      <alignment horizontal="right" vertical="center"/>
    </xf>
    <xf numFmtId="1" fontId="16" fillId="9" borderId="6" xfId="0" applyNumberFormat="1" applyFont="1" applyFill="1" applyBorder="1" applyAlignment="1" applyProtection="1">
      <alignment horizontal="center" vertical="center"/>
    </xf>
    <xf numFmtId="168" fontId="16" fillId="9" borderId="14" xfId="0" applyNumberFormat="1" applyFont="1" applyFill="1" applyBorder="1" applyAlignment="1" applyProtection="1">
      <alignment horizontal="center" vertical="center"/>
    </xf>
    <xf numFmtId="168" fontId="16" fillId="9" borderId="6" xfId="0" applyNumberFormat="1" applyFont="1" applyFill="1" applyBorder="1" applyAlignment="1" applyProtection="1">
      <alignment horizontal="center" vertical="center"/>
    </xf>
    <xf numFmtId="0" fontId="16" fillId="9" borderId="6" xfId="0" applyFont="1" applyFill="1" applyBorder="1" applyAlignment="1" applyProtection="1">
      <alignment horizontal="right" vertical="center"/>
    </xf>
    <xf numFmtId="0" fontId="30" fillId="10" borderId="11" xfId="0" applyFont="1" applyFill="1" applyBorder="1" applyAlignment="1">
      <alignment vertical="center"/>
    </xf>
    <xf numFmtId="0" fontId="16" fillId="10" borderId="6" xfId="0" applyFont="1" applyFill="1" applyBorder="1" applyAlignment="1" applyProtection="1">
      <alignment horizontal="center" vertical="center"/>
    </xf>
    <xf numFmtId="168" fontId="16" fillId="10" borderId="11" xfId="0" applyNumberFormat="1" applyFont="1" applyFill="1" applyBorder="1" applyAlignment="1">
      <alignment horizontal="center" vertical="center"/>
    </xf>
    <xf numFmtId="168" fontId="29" fillId="10" borderId="12" xfId="0" applyNumberFormat="1" applyFont="1" applyFill="1" applyBorder="1" applyAlignment="1">
      <alignment horizontal="center" vertical="center"/>
    </xf>
    <xf numFmtId="0" fontId="30" fillId="9" borderId="9" xfId="0" applyFont="1" applyFill="1" applyBorder="1" applyAlignment="1">
      <alignment vertical="center"/>
    </xf>
    <xf numFmtId="1" fontId="16" fillId="9" borderId="6" xfId="0" applyNumberFormat="1" applyFont="1" applyFill="1" applyBorder="1" applyAlignment="1">
      <alignment horizontal="center" vertical="center"/>
    </xf>
    <xf numFmtId="168" fontId="16" fillId="9" borderId="9" xfId="0" applyNumberFormat="1" applyFont="1" applyFill="1" applyBorder="1" applyAlignment="1">
      <alignment horizontal="center" vertical="center"/>
    </xf>
    <xf numFmtId="168" fontId="29" fillId="9" borderId="0" xfId="0" applyNumberFormat="1" applyFont="1" applyFill="1" applyBorder="1" applyAlignment="1">
      <alignment horizontal="center" vertical="center"/>
    </xf>
    <xf numFmtId="0" fontId="16" fillId="9" borderId="14" xfId="0" quotePrefix="1" applyFont="1" applyFill="1" applyBorder="1" applyAlignment="1" applyProtection="1">
      <alignment horizontal="center" vertical="center"/>
    </xf>
    <xf numFmtId="0" fontId="16" fillId="9" borderId="11" xfId="0" applyFont="1" applyFill="1" applyBorder="1" applyAlignment="1">
      <alignment vertical="center"/>
    </xf>
    <xf numFmtId="164" fontId="16" fillId="9" borderId="8" xfId="1" quotePrefix="1" applyNumberFormat="1" applyFont="1" applyFill="1" applyBorder="1" applyAlignment="1" applyProtection="1">
      <alignment horizontal="center" vertical="center"/>
    </xf>
    <xf numFmtId="164" fontId="16" fillId="9" borderId="6" xfId="1" quotePrefix="1" applyNumberFormat="1" applyFont="1" applyFill="1" applyBorder="1" applyAlignment="1" applyProtection="1">
      <alignment horizontal="center" vertical="center"/>
    </xf>
    <xf numFmtId="168" fontId="16" fillId="9" borderId="14" xfId="0" quotePrefix="1" applyNumberFormat="1" applyFont="1" applyFill="1" applyBorder="1" applyAlignment="1" applyProtection="1">
      <alignment horizontal="center" vertical="center"/>
    </xf>
    <xf numFmtId="168" fontId="29" fillId="10" borderId="11" xfId="0" applyNumberFormat="1" applyFont="1" applyFill="1" applyBorder="1" applyAlignment="1">
      <alignment horizontal="center" vertical="center"/>
    </xf>
    <xf numFmtId="164" fontId="16" fillId="9" borderId="12" xfId="1" quotePrefix="1" applyNumberFormat="1" applyFont="1" applyFill="1" applyBorder="1" applyAlignment="1" applyProtection="1">
      <alignment horizontal="center" vertical="center"/>
    </xf>
    <xf numFmtId="164" fontId="16" fillId="9" borderId="12" xfId="0" quotePrefix="1" applyNumberFormat="1" applyFont="1" applyFill="1" applyBorder="1" applyAlignment="1" applyProtection="1">
      <alignment horizontal="center" vertical="center"/>
    </xf>
    <xf numFmtId="3" fontId="16" fillId="9" borderId="12" xfId="0" quotePrefix="1" applyNumberFormat="1" applyFont="1" applyFill="1" applyBorder="1" applyAlignment="1" applyProtection="1">
      <alignment horizontal="right" vertical="center"/>
    </xf>
    <xf numFmtId="0" fontId="30" fillId="10" borderId="9" xfId="0" applyFont="1" applyFill="1" applyBorder="1" applyAlignment="1">
      <alignment vertical="center"/>
    </xf>
    <xf numFmtId="0" fontId="16" fillId="10" borderId="11" xfId="0" applyFont="1" applyFill="1" applyBorder="1" applyAlignment="1">
      <alignment vertical="center"/>
    </xf>
    <xf numFmtId="0" fontId="31" fillId="0" borderId="0" xfId="0" applyFont="1" applyFill="1" applyBorder="1" applyAlignment="1">
      <alignment vertical="center"/>
    </xf>
    <xf numFmtId="0" fontId="16" fillId="0" borderId="9" xfId="0" applyFont="1" applyFill="1" applyBorder="1" applyAlignment="1">
      <alignment vertical="center"/>
    </xf>
    <xf numFmtId="0" fontId="16" fillId="0" borderId="0" xfId="0" applyFont="1" applyFill="1" applyBorder="1" applyAlignment="1" applyProtection="1">
      <alignment vertical="center"/>
    </xf>
    <xf numFmtId="164" fontId="27" fillId="0" borderId="0" xfId="1" applyNumberFormat="1" applyFont="1" applyFill="1" applyBorder="1" applyAlignment="1">
      <alignment vertical="center"/>
    </xf>
    <xf numFmtId="164" fontId="27" fillId="0" borderId="10" xfId="1" applyNumberFormat="1" applyFont="1" applyFill="1" applyBorder="1" applyAlignment="1">
      <alignment vertical="center"/>
    </xf>
    <xf numFmtId="164" fontId="32" fillId="0" borderId="14" xfId="1" applyNumberFormat="1" applyFont="1" applyFill="1" applyBorder="1" applyAlignment="1">
      <alignment vertical="center"/>
    </xf>
    <xf numFmtId="164" fontId="16" fillId="0" borderId="6" xfId="1" applyNumberFormat="1" applyFont="1" applyFill="1" applyBorder="1" applyAlignment="1" applyProtection="1">
      <alignment vertical="center"/>
    </xf>
    <xf numFmtId="164" fontId="16" fillId="0" borderId="8" xfId="1" applyNumberFormat="1" applyFont="1" applyFill="1" applyBorder="1" applyAlignment="1" applyProtection="1">
      <alignment vertical="center"/>
    </xf>
    <xf numFmtId="168" fontId="16" fillId="0" borderId="9"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10" fillId="0" borderId="18" xfId="0" applyFont="1" applyFill="1" applyBorder="1" applyAlignment="1">
      <alignment vertical="center"/>
    </xf>
    <xf numFmtId="0" fontId="10" fillId="0" borderId="19" xfId="0" applyFont="1" applyFill="1" applyBorder="1" applyAlignment="1" applyProtection="1">
      <alignment vertical="center"/>
    </xf>
    <xf numFmtId="164" fontId="25" fillId="0" borderId="20" xfId="1" applyNumberFormat="1" applyFont="1" applyFill="1" applyBorder="1" applyAlignment="1">
      <alignment vertical="center"/>
    </xf>
    <xf numFmtId="169" fontId="27" fillId="0" borderId="21" xfId="0" applyNumberFormat="1" applyFont="1" applyFill="1" applyBorder="1" applyAlignment="1" applyProtection="1">
      <alignment horizontal="center"/>
    </xf>
    <xf numFmtId="169" fontId="27" fillId="0" borderId="19" xfId="0" applyNumberFormat="1" applyFont="1" applyFill="1" applyBorder="1" applyAlignment="1" applyProtection="1">
      <alignment horizontal="center"/>
    </xf>
    <xf numFmtId="0" fontId="16" fillId="0" borderId="21" xfId="0" applyFont="1" applyFill="1" applyBorder="1" applyAlignment="1" applyProtection="1">
      <alignment horizontal="center"/>
    </xf>
    <xf numFmtId="0" fontId="16" fillId="0" borderId="18" xfId="0" applyFont="1" applyFill="1" applyBorder="1" applyProtection="1"/>
    <xf numFmtId="0" fontId="16" fillId="0" borderId="20" xfId="0" applyFont="1" applyFill="1" applyBorder="1" applyProtection="1"/>
    <xf numFmtId="0" fontId="16" fillId="0" borderId="19" xfId="0" applyFont="1" applyFill="1" applyBorder="1" applyProtection="1"/>
    <xf numFmtId="0" fontId="16" fillId="0" borderId="20" xfId="0" applyFont="1" applyFill="1" applyBorder="1" applyAlignment="1" applyProtection="1">
      <alignment horizontal="center" vertical="center"/>
    </xf>
    <xf numFmtId="168" fontId="16" fillId="0" borderId="19" xfId="0" applyNumberFormat="1" applyFont="1" applyFill="1" applyBorder="1" applyAlignment="1" applyProtection="1">
      <alignment vertical="center"/>
    </xf>
    <xf numFmtId="0" fontId="16" fillId="0" borderId="20"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9" xfId="0" applyFont="1" applyFill="1" applyBorder="1" applyAlignment="1" applyProtection="1">
      <alignment vertical="center"/>
    </xf>
    <xf numFmtId="0" fontId="10" fillId="0" borderId="21" xfId="0" applyFont="1" applyFill="1" applyBorder="1" applyAlignment="1" applyProtection="1">
      <alignment horizontal="right"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xf>
    <xf numFmtId="164" fontId="23" fillId="0" borderId="0" xfId="1" applyNumberFormat="1" applyFont="1" applyFill="1" applyBorder="1" applyAlignment="1">
      <alignment vertical="center"/>
    </xf>
    <xf numFmtId="164" fontId="10" fillId="0" borderId="0" xfId="1" applyNumberFormat="1" applyFont="1" applyFill="1" applyBorder="1" applyAlignment="1">
      <alignment vertical="center"/>
    </xf>
    <xf numFmtId="164" fontId="10" fillId="0" borderId="0" xfId="1" applyNumberFormat="1" applyFont="1" applyFill="1" applyBorder="1" applyAlignment="1" applyProtection="1">
      <alignment vertical="center"/>
    </xf>
    <xf numFmtId="168"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xf>
    <xf numFmtId="168" fontId="10" fillId="0" borderId="0" xfId="0" applyNumberFormat="1" applyFont="1" applyFill="1" applyBorder="1" applyAlignment="1" applyProtection="1">
      <alignment horizontal="center"/>
    </xf>
    <xf numFmtId="164" fontId="10" fillId="0" borderId="0" xfId="1" applyNumberFormat="1" applyFont="1" applyFill="1" applyBorder="1" applyAlignment="1" applyProtection="1">
      <alignment horizontal="center"/>
    </xf>
    <xf numFmtId="164" fontId="10" fillId="0" borderId="0" xfId="0" applyNumberFormat="1" applyFont="1" applyFill="1" applyBorder="1" applyAlignment="1" applyProtection="1">
      <alignment horizontal="center"/>
    </xf>
    <xf numFmtId="3" fontId="10" fillId="0" borderId="0" xfId="0" applyNumberFormat="1" applyFont="1" applyFill="1" applyBorder="1" applyAlignment="1" applyProtection="1">
      <alignment horizontal="right"/>
    </xf>
    <xf numFmtId="169" fontId="27" fillId="0" borderId="0" xfId="0" applyNumberFormat="1" applyFont="1" applyFill="1" applyBorder="1" applyAlignment="1" applyProtection="1">
      <alignment horizontal="center"/>
    </xf>
    <xf numFmtId="0" fontId="16" fillId="0" borderId="0" xfId="0" applyFont="1" applyFill="1" applyBorder="1" applyAlignment="1" applyProtection="1">
      <alignment horizontal="center"/>
    </xf>
    <xf numFmtId="0" fontId="16" fillId="0" borderId="0" xfId="0" applyFont="1" applyFill="1" applyBorder="1" applyAlignment="1" applyProtection="1">
      <alignment horizontal="center" vertical="center"/>
    </xf>
    <xf numFmtId="168" fontId="16" fillId="0" borderId="0" xfId="0" applyNumberFormat="1" applyFont="1" applyFill="1" applyBorder="1" applyAlignment="1" applyProtection="1">
      <alignment vertical="center"/>
    </xf>
    <xf numFmtId="0" fontId="10" fillId="0" borderId="0" xfId="0" applyFont="1" applyFill="1" applyBorder="1" applyAlignment="1" applyProtection="1">
      <alignment horizontal="right" vertical="center"/>
    </xf>
    <xf numFmtId="0" fontId="24" fillId="0" borderId="0" xfId="0" applyFont="1" applyProtection="1"/>
    <xf numFmtId="0" fontId="0" fillId="0" borderId="0" xfId="0" applyProtection="1"/>
    <xf numFmtId="0" fontId="0" fillId="0" borderId="0" xfId="0" applyAlignment="1">
      <alignment horizontal="center"/>
    </xf>
    <xf numFmtId="0" fontId="9" fillId="0" borderId="0" xfId="0" applyFont="1" applyAlignment="1">
      <alignment horizontal="center"/>
    </xf>
    <xf numFmtId="0" fontId="0" fillId="0" borderId="0" xfId="0" applyNumberFormat="1" applyFill="1" applyBorder="1" applyAlignment="1">
      <alignment horizontal="center"/>
    </xf>
    <xf numFmtId="0" fontId="6" fillId="0" borderId="0" xfId="0" applyFont="1" applyFill="1" applyBorder="1" applyAlignment="1">
      <alignment horizontal="center"/>
    </xf>
    <xf numFmtId="0" fontId="0" fillId="3" borderId="0" xfId="0" applyFill="1" applyBorder="1"/>
    <xf numFmtId="0" fontId="34" fillId="0" borderId="0" xfId="0" applyFont="1" applyProtection="1"/>
    <xf numFmtId="0" fontId="24" fillId="0" borderId="0" xfId="0" applyFont="1"/>
    <xf numFmtId="0" fontId="35" fillId="0" borderId="0" xfId="0" applyFont="1"/>
    <xf numFmtId="165" fontId="0" fillId="0" borderId="0" xfId="0" applyNumberFormat="1" applyProtection="1"/>
    <xf numFmtId="0" fontId="16" fillId="0" borderId="0" xfId="0" applyFont="1"/>
    <xf numFmtId="0" fontId="36" fillId="0" borderId="0" xfId="0" applyFont="1" applyAlignment="1">
      <alignment vertical="center"/>
    </xf>
    <xf numFmtId="0" fontId="36" fillId="0" borderId="0" xfId="0" applyFont="1" applyAlignment="1" applyProtection="1">
      <alignment horizontal="center"/>
    </xf>
    <xf numFmtId="0" fontId="36" fillId="0" borderId="0" xfId="0" applyFont="1"/>
    <xf numFmtId="0" fontId="36" fillId="0" borderId="0" xfId="0" applyFont="1" applyFill="1"/>
    <xf numFmtId="1" fontId="36" fillId="0" borderId="0" xfId="0" applyNumberFormat="1" applyFont="1"/>
    <xf numFmtId="1" fontId="36" fillId="0" borderId="0" xfId="0" applyNumberFormat="1" applyFont="1" applyAlignment="1">
      <alignment horizontal="center"/>
    </xf>
    <xf numFmtId="168" fontId="36" fillId="0" borderId="0" xfId="0" applyNumberFormat="1" applyFont="1" applyAlignment="1">
      <alignment horizontal="center"/>
    </xf>
    <xf numFmtId="0" fontId="36" fillId="0" borderId="0" xfId="0" applyFont="1" applyAlignment="1" applyProtection="1">
      <alignment vertical="center"/>
    </xf>
    <xf numFmtId="0" fontId="36" fillId="0" borderId="0" xfId="0" applyFont="1" applyFill="1" applyAlignment="1">
      <alignment vertical="center"/>
    </xf>
    <xf numFmtId="0" fontId="6" fillId="3" borderId="0" xfId="0" applyFont="1" applyFill="1"/>
    <xf numFmtId="0" fontId="17" fillId="0" borderId="0" xfId="0" applyFont="1" applyProtection="1"/>
    <xf numFmtId="3" fontId="6" fillId="3" borderId="0" xfId="0" applyNumberFormat="1" applyFont="1" applyFill="1" applyAlignment="1" applyProtection="1">
      <alignment horizontal="center"/>
    </xf>
    <xf numFmtId="0" fontId="37" fillId="0" borderId="0" xfId="0" applyFont="1" applyAlignment="1">
      <alignment vertical="center"/>
    </xf>
    <xf numFmtId="0" fontId="37" fillId="0" borderId="0" xfId="0" applyFont="1" applyAlignment="1" applyProtection="1">
      <alignment horizontal="center"/>
    </xf>
    <xf numFmtId="0" fontId="37" fillId="0" borderId="0" xfId="0" applyFont="1"/>
    <xf numFmtId="0" fontId="37" fillId="0" borderId="0" xfId="0" applyFont="1" applyFill="1"/>
    <xf numFmtId="1" fontId="37" fillId="0" borderId="0" xfId="0" applyNumberFormat="1" applyFont="1"/>
    <xf numFmtId="1" fontId="37" fillId="0" borderId="0" xfId="0" applyNumberFormat="1" applyFont="1" applyAlignment="1">
      <alignment horizontal="center"/>
    </xf>
    <xf numFmtId="168" fontId="37" fillId="0" borderId="0" xfId="0" applyNumberFormat="1" applyFont="1" applyAlignment="1">
      <alignment horizontal="center"/>
    </xf>
    <xf numFmtId="0" fontId="37" fillId="0" borderId="0" xfId="0" applyFont="1" applyAlignment="1" applyProtection="1">
      <alignment vertical="center"/>
    </xf>
    <xf numFmtId="0" fontId="37" fillId="0" borderId="0" xfId="0" applyFont="1" applyFill="1" applyAlignment="1">
      <alignment vertical="center"/>
    </xf>
    <xf numFmtId="168" fontId="10" fillId="6" borderId="12" xfId="0" applyNumberFormat="1" applyFont="1" applyFill="1" applyBorder="1" applyAlignment="1" applyProtection="1">
      <alignment horizontal="center" vertical="center"/>
    </xf>
    <xf numFmtId="169" fontId="16" fillId="5" borderId="6" xfId="0" applyNumberFormat="1" applyFont="1" applyFill="1" applyBorder="1" applyAlignment="1" applyProtection="1">
      <alignment horizontal="center" vertical="center"/>
    </xf>
    <xf numFmtId="169" fontId="16" fillId="5" borderId="12" xfId="0" applyNumberFormat="1" applyFont="1" applyFill="1" applyBorder="1" applyAlignment="1" applyProtection="1">
      <alignment horizontal="center" vertical="center"/>
    </xf>
    <xf numFmtId="167" fontId="29" fillId="6" borderId="6" xfId="1" applyNumberFormat="1" applyFont="1" applyFill="1" applyBorder="1" applyAlignment="1" applyProtection="1">
      <alignment horizontal="center" vertical="center"/>
    </xf>
    <xf numFmtId="168" fontId="29" fillId="6" borderId="6" xfId="1" applyNumberFormat="1" applyFont="1" applyFill="1" applyBorder="1" applyAlignment="1" applyProtection="1">
      <alignment horizontal="center" vertical="center"/>
    </xf>
    <xf numFmtId="169" fontId="16" fillId="8" borderId="6" xfId="0" applyNumberFormat="1" applyFont="1" applyFill="1" applyBorder="1" applyAlignment="1" applyProtection="1">
      <alignment horizontal="center" vertical="center"/>
    </xf>
    <xf numFmtId="169" fontId="16" fillId="8" borderId="12" xfId="0" applyNumberFormat="1" applyFont="1" applyFill="1" applyBorder="1" applyAlignment="1" applyProtection="1">
      <alignment horizontal="center" vertical="center"/>
    </xf>
    <xf numFmtId="167" fontId="29" fillId="8" borderId="6" xfId="1" applyNumberFormat="1" applyFont="1" applyFill="1" applyBorder="1" applyAlignment="1" applyProtection="1">
      <alignment horizontal="center" vertical="center"/>
    </xf>
    <xf numFmtId="168" fontId="29" fillId="8" borderId="6" xfId="1" applyNumberFormat="1" applyFont="1" applyFill="1" applyBorder="1" applyAlignment="1" applyProtection="1">
      <alignment horizontal="center" vertical="center"/>
    </xf>
    <xf numFmtId="169" fontId="16" fillId="9" borderId="6" xfId="0" applyNumberFormat="1" applyFont="1" applyFill="1" applyBorder="1" applyAlignment="1" applyProtection="1">
      <alignment horizontal="center" vertical="center"/>
    </xf>
    <xf numFmtId="169" fontId="16" fillId="9" borderId="11" xfId="0" applyNumberFormat="1" applyFont="1" applyFill="1" applyBorder="1" applyAlignment="1" applyProtection="1">
      <alignment horizontal="center" vertical="center"/>
    </xf>
    <xf numFmtId="169" fontId="16" fillId="9" borderId="12" xfId="0" applyNumberFormat="1" applyFont="1" applyFill="1" applyBorder="1" applyAlignment="1" applyProtection="1">
      <alignment horizontal="center" vertical="center"/>
    </xf>
    <xf numFmtId="167" fontId="29" fillId="9" borderId="6" xfId="1" applyNumberFormat="1" applyFont="1" applyFill="1" applyBorder="1" applyAlignment="1" applyProtection="1">
      <alignment horizontal="center" vertical="center"/>
    </xf>
    <xf numFmtId="168" fontId="29" fillId="9" borderId="6" xfId="1" applyNumberFormat="1" applyFont="1" applyFill="1" applyBorder="1" applyAlignment="1" applyProtection="1">
      <alignment horizontal="center" vertical="center"/>
    </xf>
    <xf numFmtId="1" fontId="10" fillId="5" borderId="6" xfId="0" applyNumberFormat="1" applyFont="1" applyFill="1" applyBorder="1" applyAlignment="1">
      <alignment horizontal="center" vertical="center"/>
    </xf>
    <xf numFmtId="1" fontId="10" fillId="5" borderId="11" xfId="0" applyNumberFormat="1" applyFont="1" applyFill="1" applyBorder="1" applyAlignment="1">
      <alignment horizontal="center" vertical="center"/>
    </xf>
    <xf numFmtId="1" fontId="10" fillId="5" borderId="14" xfId="0" applyNumberFormat="1" applyFont="1" applyFill="1" applyBorder="1" applyAlignment="1">
      <alignment horizontal="center" vertical="center"/>
    </xf>
    <xf numFmtId="164" fontId="10" fillId="5" borderId="10" xfId="1" applyNumberFormat="1" applyFont="1" applyFill="1" applyBorder="1" applyAlignment="1">
      <alignment horizontal="center" vertical="center"/>
    </xf>
    <xf numFmtId="167" fontId="14" fillId="5" borderId="13" xfId="1" applyNumberFormat="1" applyFont="1" applyFill="1" applyBorder="1" applyAlignment="1">
      <alignment horizontal="center" vertical="center"/>
    </xf>
    <xf numFmtId="0" fontId="16" fillId="5" borderId="16" xfId="0" applyFont="1" applyFill="1" applyBorder="1" applyAlignment="1" applyProtection="1">
      <alignment horizontal="center" vertical="center"/>
    </xf>
    <xf numFmtId="0" fontId="16" fillId="5" borderId="2" xfId="0" applyFont="1" applyFill="1" applyBorder="1" applyAlignment="1" applyProtection="1">
      <alignment horizontal="center" vertical="center"/>
    </xf>
    <xf numFmtId="164" fontId="16" fillId="5" borderId="6" xfId="1" applyNumberFormat="1" applyFont="1" applyFill="1" applyBorder="1" applyAlignment="1" applyProtection="1">
      <alignment horizontal="center" vertical="center"/>
    </xf>
    <xf numFmtId="164" fontId="16" fillId="6" borderId="6" xfId="1" applyNumberFormat="1" applyFont="1" applyFill="1" applyBorder="1" applyAlignment="1" applyProtection="1">
      <alignment horizontal="center" vertical="center"/>
    </xf>
    <xf numFmtId="164" fontId="16" fillId="5" borderId="6" xfId="1" applyNumberFormat="1" applyFont="1" applyFill="1" applyBorder="1" applyAlignment="1">
      <alignment horizontal="center" vertical="center"/>
    </xf>
    <xf numFmtId="167" fontId="29" fillId="5" borderId="11" xfId="1" applyNumberFormat="1" applyFont="1" applyFill="1" applyBorder="1" applyAlignment="1">
      <alignment horizontal="center" vertical="center"/>
    </xf>
    <xf numFmtId="167" fontId="29" fillId="5" borderId="13" xfId="1" applyNumberFormat="1" applyFont="1" applyFill="1" applyBorder="1" applyAlignment="1">
      <alignment horizontal="center" vertical="center"/>
    </xf>
    <xf numFmtId="164" fontId="16" fillId="6" borderId="8" xfId="1" applyNumberFormat="1" applyFont="1" applyFill="1" applyBorder="1" applyAlignment="1" applyProtection="1">
      <alignment horizontal="center" vertical="center"/>
    </xf>
    <xf numFmtId="164" fontId="16" fillId="6" borderId="6" xfId="1" applyNumberFormat="1" applyFont="1" applyFill="1" applyBorder="1" applyAlignment="1">
      <alignment horizontal="center" vertical="center"/>
    </xf>
    <xf numFmtId="167" fontId="29" fillId="8" borderId="13" xfId="1" applyNumberFormat="1" applyFont="1" applyFill="1" applyBorder="1" applyAlignment="1">
      <alignment horizontal="center" vertical="center"/>
    </xf>
    <xf numFmtId="0" fontId="29" fillId="8" borderId="12" xfId="0" applyFont="1" applyFill="1" applyBorder="1" applyAlignment="1" applyProtection="1">
      <alignment horizontal="center" vertical="center"/>
    </xf>
    <xf numFmtId="0" fontId="16" fillId="8" borderId="12" xfId="0" applyFont="1" applyFill="1" applyBorder="1" applyAlignment="1" applyProtection="1">
      <alignment horizontal="center" vertical="center"/>
    </xf>
    <xf numFmtId="164" fontId="16" fillId="8" borderId="8" xfId="1" applyNumberFormat="1" applyFont="1" applyFill="1" applyBorder="1" applyAlignment="1" applyProtection="1">
      <alignment horizontal="center" vertical="center"/>
    </xf>
    <xf numFmtId="164" fontId="16" fillId="8" borderId="6" xfId="1" applyNumberFormat="1" applyFont="1" applyFill="1" applyBorder="1" applyAlignment="1">
      <alignment horizontal="center" vertical="center"/>
    </xf>
    <xf numFmtId="164" fontId="16" fillId="8" borderId="6" xfId="1" applyNumberFormat="1" applyFont="1" applyFill="1" applyBorder="1" applyAlignment="1" applyProtection="1">
      <alignment horizontal="center" vertical="center"/>
    </xf>
    <xf numFmtId="167" fontId="29" fillId="9" borderId="13" xfId="1" applyNumberFormat="1" applyFont="1" applyFill="1" applyBorder="1" applyAlignment="1">
      <alignment horizontal="center" vertical="center"/>
    </xf>
    <xf numFmtId="0" fontId="29" fillId="9" borderId="12" xfId="0" applyFont="1" applyFill="1" applyBorder="1" applyAlignment="1" applyProtection="1">
      <alignment horizontal="center" vertical="center"/>
    </xf>
    <xf numFmtId="0" fontId="16" fillId="9" borderId="12" xfId="0" applyFont="1" applyFill="1" applyBorder="1" applyAlignment="1" applyProtection="1">
      <alignment horizontal="center" vertical="center"/>
    </xf>
    <xf numFmtId="164" fontId="16" fillId="9" borderId="8" xfId="1" applyNumberFormat="1" applyFont="1" applyFill="1" applyBorder="1" applyAlignment="1" applyProtection="1">
      <alignment horizontal="center" vertical="center"/>
    </xf>
    <xf numFmtId="164" fontId="16" fillId="9" borderId="6" xfId="1" applyNumberFormat="1" applyFont="1" applyFill="1" applyBorder="1" applyAlignment="1">
      <alignment horizontal="center" vertical="center"/>
    </xf>
    <xf numFmtId="164" fontId="16" fillId="9" borderId="6" xfId="1" applyNumberFormat="1" applyFont="1" applyFill="1" applyBorder="1" applyAlignment="1" applyProtection="1">
      <alignment horizontal="center" vertical="center"/>
    </xf>
    <xf numFmtId="167" fontId="29" fillId="9" borderId="13" xfId="1" quotePrefix="1" applyNumberFormat="1" applyFont="1" applyFill="1" applyBorder="1" applyAlignment="1">
      <alignment horizontal="center" vertical="center"/>
    </xf>
    <xf numFmtId="164" fontId="25" fillId="5" borderId="10" xfId="1" applyNumberFormat="1" applyFont="1" applyFill="1" applyBorder="1" applyAlignment="1">
      <alignment horizontal="right" vertical="center"/>
    </xf>
    <xf numFmtId="164" fontId="10" fillId="5" borderId="10" xfId="1" applyNumberFormat="1" applyFont="1" applyFill="1" applyBorder="1" applyAlignment="1">
      <alignment horizontal="right" vertical="center"/>
    </xf>
    <xf numFmtId="164" fontId="10" fillId="5" borderId="11" xfId="1" applyNumberFormat="1" applyFont="1" applyFill="1" applyBorder="1" applyAlignment="1" applyProtection="1">
      <alignment horizontal="right" vertical="center"/>
    </xf>
    <xf numFmtId="3" fontId="16" fillId="5" borderId="14" xfId="1" applyNumberFormat="1" applyFont="1" applyFill="1" applyBorder="1" applyAlignment="1">
      <alignment horizontal="right" vertical="center"/>
    </xf>
    <xf numFmtId="164" fontId="16" fillId="6" borderId="14" xfId="1" applyNumberFormat="1" applyFont="1" applyFill="1" applyBorder="1" applyAlignment="1">
      <alignment horizontal="right" vertical="center"/>
    </xf>
    <xf numFmtId="164" fontId="16" fillId="5" borderId="6" xfId="1" applyNumberFormat="1" applyFont="1" applyFill="1" applyBorder="1" applyAlignment="1" applyProtection="1">
      <alignment horizontal="right" vertical="center"/>
    </xf>
    <xf numFmtId="164" fontId="10" fillId="6" borderId="12" xfId="1" applyNumberFormat="1" applyFont="1" applyFill="1" applyBorder="1" applyAlignment="1">
      <alignment horizontal="right" vertical="center"/>
    </xf>
    <xf numFmtId="164" fontId="10" fillId="5" borderId="0" xfId="1" applyNumberFormat="1" applyFont="1" applyFill="1" applyBorder="1" applyAlignment="1">
      <alignment horizontal="right" vertical="center"/>
    </xf>
    <xf numFmtId="3" fontId="16" fillId="5" borderId="10" xfId="1" applyNumberFormat="1" applyFont="1" applyFill="1" applyBorder="1" applyAlignment="1">
      <alignment horizontal="right" vertical="center"/>
    </xf>
    <xf numFmtId="164" fontId="16" fillId="6" borderId="10" xfId="1" applyNumberFormat="1" applyFont="1" applyFill="1" applyBorder="1" applyAlignment="1">
      <alignment horizontal="right" vertical="center"/>
    </xf>
    <xf numFmtId="164" fontId="10" fillId="5" borderId="12" xfId="1" applyNumberFormat="1" applyFont="1" applyFill="1" applyBorder="1" applyAlignment="1">
      <alignment horizontal="right" vertical="center"/>
    </xf>
    <xf numFmtId="164" fontId="10" fillId="7" borderId="14" xfId="1" applyNumberFormat="1" applyFont="1" applyFill="1" applyBorder="1" applyAlignment="1">
      <alignment horizontal="right" vertical="center"/>
    </xf>
    <xf numFmtId="164" fontId="25" fillId="7" borderId="14" xfId="1" applyNumberFormat="1" applyFont="1" applyFill="1" applyBorder="1" applyAlignment="1">
      <alignment horizontal="right" vertical="center"/>
    </xf>
    <xf numFmtId="164" fontId="10" fillId="7" borderId="0" xfId="1" applyNumberFormat="1" applyFont="1" applyFill="1" applyBorder="1" applyAlignment="1">
      <alignment horizontal="right" vertical="center"/>
    </xf>
    <xf numFmtId="3" fontId="16" fillId="7" borderId="10" xfId="1" applyNumberFormat="1" applyFont="1" applyFill="1" applyBorder="1" applyAlignment="1">
      <alignment horizontal="right" vertical="center"/>
    </xf>
    <xf numFmtId="164" fontId="16" fillId="7" borderId="10" xfId="1" applyNumberFormat="1" applyFont="1" applyFill="1" applyBorder="1" applyAlignment="1">
      <alignment horizontal="right" vertical="center"/>
    </xf>
    <xf numFmtId="164" fontId="16" fillId="7" borderId="6" xfId="1" applyNumberFormat="1" applyFont="1" applyFill="1" applyBorder="1" applyAlignment="1" applyProtection="1">
      <alignment horizontal="right" vertical="center"/>
    </xf>
    <xf numFmtId="164" fontId="10" fillId="7" borderId="12" xfId="1" applyNumberFormat="1" applyFont="1" applyFill="1" applyBorder="1" applyAlignment="1">
      <alignment horizontal="right" vertical="center"/>
    </xf>
    <xf numFmtId="3" fontId="16" fillId="7" borderId="14" xfId="1" applyNumberFormat="1" applyFont="1" applyFill="1" applyBorder="1" applyAlignment="1">
      <alignment horizontal="right" vertical="center"/>
    </xf>
    <xf numFmtId="164" fontId="16" fillId="7" borderId="14" xfId="1" applyNumberFormat="1" applyFont="1" applyFill="1" applyBorder="1" applyAlignment="1">
      <alignment horizontal="right" vertical="center"/>
    </xf>
    <xf numFmtId="164" fontId="10" fillId="7" borderId="9" xfId="1" applyNumberFormat="1" applyFont="1" applyFill="1" applyBorder="1" applyAlignment="1" applyProtection="1">
      <alignment horizontal="right" vertical="center"/>
    </xf>
    <xf numFmtId="164" fontId="10" fillId="10" borderId="14" xfId="1" applyNumberFormat="1" applyFont="1" applyFill="1" applyBorder="1" applyAlignment="1">
      <alignment horizontal="right" vertical="center"/>
    </xf>
    <xf numFmtId="164" fontId="25" fillId="10" borderId="14" xfId="1" applyNumberFormat="1" applyFont="1" applyFill="1" applyBorder="1" applyAlignment="1">
      <alignment horizontal="right" vertical="center"/>
    </xf>
    <xf numFmtId="164" fontId="10" fillId="10" borderId="0" xfId="1" applyNumberFormat="1" applyFont="1" applyFill="1" applyBorder="1" applyAlignment="1">
      <alignment horizontal="right" vertical="center"/>
    </xf>
    <xf numFmtId="3" fontId="16" fillId="10" borderId="10" xfId="1" applyNumberFormat="1" applyFont="1" applyFill="1" applyBorder="1" applyAlignment="1">
      <alignment horizontal="right" vertical="center"/>
    </xf>
    <xf numFmtId="164" fontId="16" fillId="10" borderId="10" xfId="1" applyNumberFormat="1" applyFont="1" applyFill="1" applyBorder="1" applyAlignment="1">
      <alignment horizontal="right" vertical="center"/>
    </xf>
    <xf numFmtId="164" fontId="16" fillId="10" borderId="6" xfId="1" applyNumberFormat="1" applyFont="1" applyFill="1" applyBorder="1" applyAlignment="1" applyProtection="1">
      <alignment horizontal="right" vertical="center"/>
    </xf>
    <xf numFmtId="164" fontId="10" fillId="9" borderId="12" xfId="1" applyNumberFormat="1" applyFont="1" applyFill="1" applyBorder="1" applyAlignment="1">
      <alignment horizontal="right" vertical="center"/>
    </xf>
    <xf numFmtId="3" fontId="16" fillId="10" borderId="14" xfId="1" applyNumberFormat="1" applyFont="1" applyFill="1" applyBorder="1" applyAlignment="1">
      <alignment horizontal="right" vertical="center"/>
    </xf>
    <xf numFmtId="164" fontId="16" fillId="10" borderId="14" xfId="1" applyNumberFormat="1" applyFont="1" applyFill="1" applyBorder="1" applyAlignment="1">
      <alignment horizontal="right" vertical="center"/>
    </xf>
    <xf numFmtId="164" fontId="16" fillId="9" borderId="6" xfId="1" applyNumberFormat="1" applyFont="1" applyFill="1" applyBorder="1" applyAlignment="1" applyProtection="1">
      <alignment horizontal="right" vertical="center"/>
    </xf>
    <xf numFmtId="3" fontId="16" fillId="9" borderId="10" xfId="1" applyNumberFormat="1" applyFont="1" applyFill="1" applyBorder="1" applyAlignment="1">
      <alignment horizontal="right" vertical="center"/>
    </xf>
    <xf numFmtId="164" fontId="16" fillId="9" borderId="10" xfId="1" applyNumberFormat="1" applyFont="1" applyFill="1" applyBorder="1" applyAlignment="1">
      <alignment horizontal="right" vertical="center"/>
    </xf>
    <xf numFmtId="164" fontId="10" fillId="10" borderId="11" xfId="1" applyNumberFormat="1" applyFont="1" applyFill="1" applyBorder="1" applyAlignment="1" applyProtection="1">
      <alignment horizontal="right" vertical="center"/>
    </xf>
    <xf numFmtId="0" fontId="16" fillId="10" borderId="14" xfId="0" applyFont="1" applyFill="1" applyBorder="1" applyAlignment="1" applyProtection="1">
      <alignment horizontal="right" vertical="center"/>
    </xf>
    <xf numFmtId="164" fontId="16" fillId="9" borderId="8" xfId="1" quotePrefix="1" applyNumberFormat="1" applyFont="1" applyFill="1" applyBorder="1" applyAlignment="1" applyProtection="1">
      <alignment horizontal="right" vertical="center"/>
    </xf>
    <xf numFmtId="164" fontId="10" fillId="10" borderId="12" xfId="1" applyNumberFormat="1" applyFont="1" applyFill="1" applyBorder="1" applyAlignment="1">
      <alignment horizontal="right" vertical="center"/>
    </xf>
    <xf numFmtId="165" fontId="14" fillId="5" borderId="10" xfId="1" applyNumberFormat="1" applyFont="1" applyFill="1" applyBorder="1" applyAlignment="1">
      <alignment horizontal="center" vertical="center"/>
    </xf>
    <xf numFmtId="165" fontId="14" fillId="7" borderId="14" xfId="1" applyNumberFormat="1" applyFont="1" applyFill="1" applyBorder="1" applyAlignment="1">
      <alignment horizontal="center" vertical="center"/>
    </xf>
    <xf numFmtId="165" fontId="14" fillId="10" borderId="14" xfId="1" applyNumberFormat="1" applyFont="1" applyFill="1" applyBorder="1" applyAlignment="1">
      <alignment horizontal="center" vertical="center"/>
    </xf>
    <xf numFmtId="168" fontId="14" fillId="0" borderId="20" xfId="1" applyNumberFormat="1" applyFont="1" applyFill="1" applyBorder="1" applyAlignment="1">
      <alignment horizontal="center" vertical="center"/>
    </xf>
    <xf numFmtId="168" fontId="29" fillId="5" borderId="6" xfId="1" applyNumberFormat="1" applyFont="1" applyFill="1" applyBorder="1" applyAlignment="1" applyProtection="1">
      <alignment horizontal="center" vertical="center"/>
    </xf>
    <xf numFmtId="168" fontId="29" fillId="5" borderId="11" xfId="1" applyNumberFormat="1" applyFont="1" applyFill="1" applyBorder="1" applyAlignment="1">
      <alignment horizontal="center" vertical="center"/>
    </xf>
    <xf numFmtId="168" fontId="29" fillId="8" borderId="11" xfId="1" applyNumberFormat="1" applyFont="1" applyFill="1" applyBorder="1" applyAlignment="1">
      <alignment horizontal="center" vertical="center"/>
    </xf>
    <xf numFmtId="168" fontId="29" fillId="9" borderId="11" xfId="1" applyNumberFormat="1" applyFont="1" applyFill="1" applyBorder="1" applyAlignment="1">
      <alignment horizontal="center" vertical="center"/>
    </xf>
    <xf numFmtId="164" fontId="16" fillId="11" borderId="14" xfId="1" applyNumberFormat="1" applyFont="1" applyFill="1" applyBorder="1" applyAlignment="1">
      <alignment horizontal="right" vertical="center"/>
    </xf>
    <xf numFmtId="164" fontId="16" fillId="9" borderId="14" xfId="1" applyNumberFormat="1" applyFont="1" applyFill="1" applyBorder="1" applyAlignment="1">
      <alignment horizontal="right" vertical="center"/>
    </xf>
    <xf numFmtId="164" fontId="16" fillId="10" borderId="14" xfId="1" quotePrefix="1" applyNumberFormat="1" applyFont="1" applyFill="1" applyBorder="1" applyAlignment="1" applyProtection="1">
      <alignment horizontal="right" vertical="center"/>
    </xf>
    <xf numFmtId="164" fontId="16" fillId="0" borderId="10" xfId="1" applyNumberFormat="1" applyFont="1" applyFill="1" applyBorder="1" applyAlignment="1" applyProtection="1">
      <alignment horizontal="right" vertical="center"/>
    </xf>
    <xf numFmtId="168" fontId="14" fillId="5" borderId="10" xfId="1" applyNumberFormat="1" applyFont="1" applyFill="1" applyBorder="1" applyAlignment="1">
      <alignment horizontal="center" vertical="center"/>
    </xf>
    <xf numFmtId="168" fontId="14" fillId="7" borderId="14" xfId="1" applyNumberFormat="1" applyFont="1" applyFill="1" applyBorder="1" applyAlignment="1">
      <alignment horizontal="center" vertical="center"/>
    </xf>
    <xf numFmtId="168" fontId="14" fillId="10" borderId="14" xfId="1" applyNumberFormat="1" applyFont="1" applyFill="1" applyBorder="1" applyAlignment="1">
      <alignment horizontal="center" vertical="center"/>
    </xf>
    <xf numFmtId="167" fontId="26" fillId="0" borderId="6" xfId="1" applyNumberFormat="1" applyFont="1" applyFill="1" applyBorder="1" applyAlignment="1" applyProtection="1">
      <alignment horizontal="center" vertical="center"/>
    </xf>
    <xf numFmtId="168" fontId="26" fillId="0" borderId="6" xfId="1" applyNumberFormat="1" applyFont="1" applyFill="1" applyBorder="1" applyAlignment="1" applyProtection="1">
      <alignment horizontal="center" vertical="center"/>
    </xf>
    <xf numFmtId="164" fontId="16" fillId="0" borderId="3" xfId="1" applyNumberFormat="1" applyFont="1" applyFill="1" applyBorder="1" applyAlignment="1" applyProtection="1">
      <alignment vertical="center"/>
    </xf>
    <xf numFmtId="168" fontId="26" fillId="0" borderId="11" xfId="1" applyNumberFormat="1" applyFont="1" applyFill="1" applyBorder="1" applyAlignment="1">
      <alignment horizontal="center" vertical="center"/>
    </xf>
    <xf numFmtId="167" fontId="26" fillId="0" borderId="13" xfId="1" applyNumberFormat="1" applyFont="1" applyFill="1" applyBorder="1" applyAlignment="1">
      <alignment horizontal="right" vertical="center"/>
    </xf>
    <xf numFmtId="1" fontId="16" fillId="0" borderId="6" xfId="0" applyNumberFormat="1" applyFont="1" applyFill="1" applyBorder="1" applyAlignment="1">
      <alignment horizontal="center" vertical="center"/>
    </xf>
    <xf numFmtId="1" fontId="16" fillId="0" borderId="11" xfId="0" applyNumberFormat="1" applyFont="1" applyFill="1" applyBorder="1" applyAlignment="1">
      <alignment horizontal="center" vertical="center"/>
    </xf>
    <xf numFmtId="1" fontId="16" fillId="0" borderId="14" xfId="0" applyNumberFormat="1" applyFont="1" applyFill="1" applyBorder="1" applyAlignment="1">
      <alignment horizontal="center" vertical="center"/>
    </xf>
    <xf numFmtId="164" fontId="16" fillId="0" borderId="0" xfId="1" applyNumberFormat="1" applyFont="1" applyFill="1" applyBorder="1" applyProtection="1"/>
    <xf numFmtId="164" fontId="16" fillId="0" borderId="0" xfId="0" applyNumberFormat="1" applyFont="1" applyFill="1" applyBorder="1" applyProtection="1"/>
    <xf numFmtId="168" fontId="25" fillId="0" borderId="12" xfId="0" applyNumberFormat="1" applyFont="1" applyFill="1" applyBorder="1" applyAlignment="1" applyProtection="1">
      <alignment horizontal="center" vertical="center"/>
    </xf>
    <xf numFmtId="3" fontId="16" fillId="0" borderId="0" xfId="0" applyNumberFormat="1" applyFont="1" applyFill="1" applyBorder="1" applyAlignment="1" applyProtection="1">
      <alignment horizontal="right"/>
    </xf>
    <xf numFmtId="168" fontId="25" fillId="0" borderId="10" xfId="0" applyNumberFormat="1" applyFont="1" applyFill="1" applyBorder="1" applyProtection="1"/>
    <xf numFmtId="0" fontId="16" fillId="0" borderId="8" xfId="0" applyFont="1" applyFill="1" applyBorder="1" applyProtection="1"/>
    <xf numFmtId="0" fontId="16" fillId="0" borderId="8" xfId="0" applyFont="1" applyFill="1" applyBorder="1" applyAlignment="1" applyProtection="1">
      <alignment horizontal="center"/>
    </xf>
    <xf numFmtId="0" fontId="16" fillId="0" borderId="10" xfId="0" applyFont="1" applyFill="1" applyBorder="1" applyAlignment="1" applyProtection="1">
      <alignment horizontal="center"/>
    </xf>
    <xf numFmtId="0" fontId="16" fillId="0" borderId="10" xfId="0" applyFont="1" applyFill="1" applyBorder="1" applyAlignment="1" applyProtection="1">
      <alignment horizontal="center" vertical="center"/>
    </xf>
    <xf numFmtId="0" fontId="16" fillId="0" borderId="17" xfId="0" applyFont="1" applyFill="1" applyBorder="1" applyAlignment="1" applyProtection="1">
      <alignment vertical="center"/>
    </xf>
    <xf numFmtId="0" fontId="16" fillId="0" borderId="10" xfId="0" applyFont="1" applyFill="1" applyBorder="1" applyAlignment="1" applyProtection="1">
      <alignment vertical="center"/>
    </xf>
    <xf numFmtId="0" fontId="16" fillId="0" borderId="8" xfId="0" applyFont="1" applyFill="1" applyBorder="1" applyAlignment="1" applyProtection="1">
      <alignment horizontal="right" vertical="center"/>
    </xf>
    <xf numFmtId="164" fontId="16" fillId="10" borderId="6" xfId="1" applyNumberFormat="1" applyFont="1" applyFill="1" applyBorder="1" applyAlignment="1">
      <alignment horizontal="right" vertical="center"/>
    </xf>
    <xf numFmtId="168" fontId="10" fillId="0" borderId="23" xfId="0" applyNumberFormat="1" applyFont="1" applyFill="1" applyBorder="1" applyAlignment="1" applyProtection="1">
      <alignment horizontal="center"/>
    </xf>
    <xf numFmtId="1" fontId="16" fillId="8" borderId="6" xfId="0" quotePrefix="1" applyNumberFormat="1" applyFont="1" applyFill="1" applyBorder="1" applyAlignment="1" applyProtection="1">
      <alignment horizontal="center" vertical="center"/>
    </xf>
    <xf numFmtId="168" fontId="16" fillId="8" borderId="12" xfId="0" quotePrefix="1" applyNumberFormat="1" applyFont="1" applyFill="1" applyBorder="1" applyAlignment="1" applyProtection="1">
      <alignment horizontal="center" vertical="center"/>
    </xf>
    <xf numFmtId="168" fontId="16" fillId="8" borderId="14" xfId="0" applyNumberFormat="1" applyFont="1" applyFill="1" applyBorder="1" applyAlignment="1" applyProtection="1">
      <alignment horizontal="center" vertical="center"/>
    </xf>
    <xf numFmtId="1" fontId="16" fillId="6" borderId="14" xfId="0" applyNumberFormat="1" applyFont="1" applyFill="1" applyBorder="1" applyAlignment="1" applyProtection="1">
      <alignment horizontal="center" vertical="center"/>
    </xf>
    <xf numFmtId="168" fontId="16" fillId="9" borderId="11" xfId="0" quotePrefix="1" applyNumberFormat="1" applyFont="1" applyFill="1" applyBorder="1" applyAlignment="1" applyProtection="1">
      <alignment horizontal="center" vertical="center"/>
    </xf>
    <xf numFmtId="168" fontId="14" fillId="5" borderId="0" xfId="1" applyNumberFormat="1" applyFont="1" applyFill="1" applyBorder="1" applyAlignment="1">
      <alignment horizontal="center" vertical="center"/>
    </xf>
    <xf numFmtId="164" fontId="10" fillId="10" borderId="11" xfId="1" applyNumberFormat="1" applyFont="1" applyFill="1" applyBorder="1" applyAlignment="1">
      <alignment horizontal="right" vertical="center"/>
    </xf>
    <xf numFmtId="164" fontId="25" fillId="5" borderId="11" xfId="1" applyNumberFormat="1" applyFont="1" applyFill="1" applyBorder="1" applyAlignment="1">
      <alignment horizontal="right" vertical="center"/>
    </xf>
    <xf numFmtId="164" fontId="25" fillId="0" borderId="19" xfId="1" applyNumberFormat="1" applyFont="1" applyFill="1" applyBorder="1" applyAlignment="1">
      <alignment vertical="center"/>
    </xf>
    <xf numFmtId="0" fontId="16" fillId="9" borderId="8" xfId="0" applyFont="1" applyFill="1" applyBorder="1" applyAlignment="1" applyProtection="1">
      <alignment horizontal="center" vertical="center"/>
    </xf>
    <xf numFmtId="1" fontId="16" fillId="9" borderId="6" xfId="0" quotePrefix="1" applyNumberFormat="1" applyFont="1" applyFill="1" applyBorder="1" applyAlignment="1" applyProtection="1">
      <alignment horizontal="center" vertical="center"/>
    </xf>
    <xf numFmtId="0" fontId="10" fillId="0" borderId="9" xfId="0" applyFont="1" applyFill="1" applyBorder="1" applyAlignment="1" applyProtection="1">
      <alignment horizontal="right" wrapText="1"/>
    </xf>
    <xf numFmtId="0" fontId="16" fillId="0" borderId="9" xfId="0" applyFont="1" applyFill="1" applyBorder="1" applyAlignment="1">
      <alignment horizontal="right" wrapText="1"/>
    </xf>
    <xf numFmtId="0" fontId="16" fillId="0" borderId="16" xfId="0" applyFont="1" applyFill="1" applyBorder="1" applyProtection="1"/>
    <xf numFmtId="0" fontId="16" fillId="3" borderId="2" xfId="0" applyNumberFormat="1" applyFont="1" applyFill="1" applyBorder="1" applyAlignment="1" applyProtection="1">
      <alignment horizontal="center"/>
    </xf>
    <xf numFmtId="0" fontId="22" fillId="3" borderId="2" xfId="0" applyFont="1" applyFill="1" applyBorder="1" applyAlignment="1">
      <alignment vertical="center"/>
    </xf>
    <xf numFmtId="0" fontId="6" fillId="3" borderId="2" xfId="0" applyFont="1" applyFill="1" applyBorder="1" applyAlignment="1">
      <alignment horizontal="center" vertical="center"/>
    </xf>
    <xf numFmtId="0" fontId="0" fillId="0" borderId="2" xfId="0" applyFill="1" applyBorder="1" applyAlignment="1">
      <alignment vertical="center"/>
    </xf>
    <xf numFmtId="0" fontId="0" fillId="3" borderId="2" xfId="0" applyFill="1" applyBorder="1" applyAlignment="1">
      <alignment vertical="center"/>
    </xf>
    <xf numFmtId="0" fontId="16" fillId="0" borderId="11" xfId="0" applyFont="1" applyFill="1" applyBorder="1" applyAlignment="1">
      <alignment vertical="center"/>
    </xf>
    <xf numFmtId="0" fontId="16" fillId="0" borderId="6" xfId="0" applyFont="1" applyFill="1" applyBorder="1" applyAlignment="1" applyProtection="1">
      <alignment vertical="center"/>
    </xf>
    <xf numFmtId="0" fontId="16" fillId="0" borderId="12" xfId="0" applyFont="1" applyFill="1" applyBorder="1" applyAlignment="1">
      <alignment vertical="center"/>
    </xf>
    <xf numFmtId="0" fontId="16" fillId="0" borderId="14" xfId="0" applyFont="1" applyFill="1" applyBorder="1" applyAlignment="1">
      <alignment vertical="center"/>
    </xf>
    <xf numFmtId="0" fontId="26" fillId="0" borderId="6" xfId="0" applyFont="1" applyFill="1" applyBorder="1" applyAlignment="1" applyProtection="1">
      <alignment horizontal="center" vertical="center"/>
    </xf>
    <xf numFmtId="0" fontId="26" fillId="4" borderId="6" xfId="0" applyFont="1" applyFill="1" applyBorder="1" applyAlignment="1" applyProtection="1">
      <alignment vertical="center"/>
    </xf>
    <xf numFmtId="0" fontId="26" fillId="0" borderId="6" xfId="0" applyFont="1" applyFill="1" applyBorder="1" applyAlignment="1" applyProtection="1">
      <alignment vertical="center"/>
    </xf>
    <xf numFmtId="0" fontId="26" fillId="0" borderId="11" xfId="0" applyFont="1" applyFill="1" applyBorder="1" applyAlignment="1" applyProtection="1">
      <alignment vertical="center"/>
    </xf>
    <xf numFmtId="0" fontId="26" fillId="0" borderId="13" xfId="0" applyFont="1" applyFill="1" applyBorder="1" applyAlignment="1" applyProtection="1">
      <alignment vertical="center"/>
    </xf>
    <xf numFmtId="0" fontId="16" fillId="0" borderId="14" xfId="0" applyFont="1" applyFill="1" applyBorder="1" applyAlignment="1" applyProtection="1">
      <alignment vertical="center"/>
    </xf>
    <xf numFmtId="167" fontId="26" fillId="5" borderId="11" xfId="1" applyNumberFormat="1" applyFont="1" applyFill="1" applyBorder="1" applyAlignment="1">
      <alignment horizontal="center" vertical="center"/>
    </xf>
    <xf numFmtId="164" fontId="16" fillId="5" borderId="8" xfId="1" applyNumberFormat="1" applyFont="1" applyFill="1" applyBorder="1" applyAlignment="1" applyProtection="1">
      <alignment vertical="center"/>
    </xf>
    <xf numFmtId="164" fontId="16" fillId="6" borderId="8" xfId="1" applyNumberFormat="1" applyFont="1" applyFill="1" applyBorder="1" applyAlignment="1" applyProtection="1">
      <alignment vertical="center"/>
    </xf>
    <xf numFmtId="167" fontId="26" fillId="6" borderId="6" xfId="1" applyNumberFormat="1" applyFont="1" applyFill="1" applyBorder="1" applyAlignment="1" applyProtection="1">
      <alignment horizontal="center" vertical="center"/>
    </xf>
    <xf numFmtId="167" fontId="26" fillId="5" borderId="6" xfId="1" applyNumberFormat="1" applyFont="1" applyFill="1" applyBorder="1" applyAlignment="1" applyProtection="1">
      <alignment horizontal="center" vertical="center"/>
    </xf>
    <xf numFmtId="168" fontId="26" fillId="6" borderId="6" xfId="1" applyNumberFormat="1" applyFont="1" applyFill="1" applyBorder="1" applyAlignment="1" applyProtection="1">
      <alignment horizontal="center" vertical="center"/>
    </xf>
    <xf numFmtId="1" fontId="16" fillId="5" borderId="11" xfId="0" applyNumberFormat="1" applyFont="1" applyFill="1" applyBorder="1" applyAlignment="1">
      <alignment horizontal="center" vertical="center"/>
    </xf>
    <xf numFmtId="1" fontId="16" fillId="5" borderId="14" xfId="0" applyNumberFormat="1" applyFont="1" applyFill="1" applyBorder="1" applyAlignment="1">
      <alignment horizontal="center" vertical="center"/>
    </xf>
    <xf numFmtId="168" fontId="16" fillId="5" borderId="9" xfId="0" applyNumberFormat="1" applyFont="1" applyFill="1" applyBorder="1" applyAlignment="1">
      <alignment horizontal="center" vertical="center"/>
    </xf>
    <xf numFmtId="164" fontId="16" fillId="5" borderId="6" xfId="1" applyNumberFormat="1" applyFont="1" applyFill="1" applyBorder="1" applyAlignment="1">
      <alignment vertical="center"/>
    </xf>
    <xf numFmtId="164" fontId="16" fillId="6" borderId="14" xfId="1" applyNumberFormat="1" applyFont="1" applyFill="1" applyBorder="1" applyAlignment="1">
      <alignment vertical="center"/>
    </xf>
    <xf numFmtId="1" fontId="16" fillId="5" borderId="6" xfId="0" applyNumberFormat="1" applyFont="1" applyFill="1" applyBorder="1" applyAlignment="1">
      <alignment horizontal="center" vertical="center"/>
    </xf>
    <xf numFmtId="168" fontId="16" fillId="6" borderId="12" xfId="0" applyNumberFormat="1" applyFont="1" applyFill="1" applyBorder="1" applyAlignment="1" applyProtection="1">
      <alignment horizontal="center" vertical="center"/>
    </xf>
    <xf numFmtId="164" fontId="16" fillId="6" borderId="12" xfId="1" applyNumberFormat="1" applyFont="1" applyFill="1" applyBorder="1" applyAlignment="1" applyProtection="1">
      <alignment horizontal="center" vertical="center"/>
    </xf>
    <xf numFmtId="164" fontId="16" fillId="6" borderId="12" xfId="0" applyNumberFormat="1" applyFont="1" applyFill="1" applyBorder="1" applyAlignment="1" applyProtection="1">
      <alignment horizontal="center" vertical="center"/>
    </xf>
    <xf numFmtId="0" fontId="6" fillId="3" borderId="0" xfId="0" applyFont="1" applyFill="1" applyBorder="1" applyAlignment="1">
      <alignment horizontal="center" vertical="center"/>
    </xf>
    <xf numFmtId="0" fontId="10" fillId="0" borderId="14" xfId="0" applyFont="1" applyFill="1" applyBorder="1" applyAlignment="1" applyProtection="1">
      <alignment horizontal="center" vertical="center" wrapText="1"/>
    </xf>
    <xf numFmtId="0" fontId="10" fillId="0" borderId="10" xfId="0" applyFont="1" applyBorder="1" applyAlignment="1" applyProtection="1">
      <alignment horizontal="center"/>
    </xf>
    <xf numFmtId="0" fontId="10" fillId="0" borderId="15" xfId="0" applyFont="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168" fontId="10" fillId="4" borderId="19" xfId="6" applyNumberFormat="1" applyFont="1" applyFill="1" applyBorder="1" applyAlignment="1" applyProtection="1">
      <alignment horizontal="center" vertical="center"/>
    </xf>
    <xf numFmtId="168" fontId="10" fillId="7" borderId="14" xfId="1" applyNumberFormat="1" applyFont="1" applyFill="1" applyBorder="1" applyAlignment="1">
      <alignment horizontal="center" vertical="center"/>
    </xf>
    <xf numFmtId="168" fontId="10" fillId="0" borderId="12" xfId="6" applyNumberFormat="1" applyFont="1" applyFill="1" applyBorder="1" applyAlignment="1" applyProtection="1">
      <alignment horizontal="center" vertical="center"/>
    </xf>
    <xf numFmtId="168" fontId="10" fillId="4" borderId="12" xfId="6" applyNumberFormat="1" applyFont="1" applyFill="1" applyBorder="1" applyAlignment="1" applyProtection="1">
      <alignment horizontal="center" vertical="center"/>
    </xf>
    <xf numFmtId="168" fontId="10" fillId="10" borderId="14" xfId="1" applyNumberFormat="1" applyFont="1" applyFill="1" applyBorder="1" applyAlignment="1">
      <alignment horizontal="center" vertical="center"/>
    </xf>
    <xf numFmtId="167" fontId="29" fillId="9" borderId="13" xfId="1" applyNumberFormat="1" applyFont="1" applyFill="1" applyBorder="1" applyAlignment="1">
      <alignment horizontal="right" vertical="center"/>
    </xf>
    <xf numFmtId="167" fontId="29" fillId="8" borderId="13" xfId="1" applyNumberFormat="1" applyFont="1" applyFill="1" applyBorder="1" applyAlignment="1">
      <alignment horizontal="right" vertical="center"/>
    </xf>
    <xf numFmtId="167" fontId="14" fillId="4" borderId="22" xfId="1" applyNumberFormat="1" applyFont="1" applyFill="1" applyBorder="1" applyAlignment="1">
      <alignment horizontal="right" vertical="center"/>
    </xf>
    <xf numFmtId="168" fontId="10" fillId="4" borderId="7" xfId="6" applyNumberFormat="1" applyFont="1" applyFill="1" applyBorder="1" applyAlignment="1" applyProtection="1">
      <alignment horizontal="center" vertical="center"/>
    </xf>
    <xf numFmtId="1" fontId="10" fillId="0" borderId="21" xfId="6" applyNumberFormat="1" applyFont="1" applyFill="1" applyBorder="1" applyAlignment="1">
      <alignment horizontal="center" vertical="center"/>
    </xf>
    <xf numFmtId="167" fontId="14" fillId="4" borderId="18" xfId="1" applyNumberFormat="1" applyFont="1" applyFill="1" applyBorder="1" applyAlignment="1">
      <alignment horizontal="center" vertical="center"/>
    </xf>
    <xf numFmtId="168" fontId="16" fillId="7" borderId="11" xfId="6" applyNumberFormat="1" applyFont="1" applyFill="1" applyBorder="1" applyAlignment="1">
      <alignment horizontal="center" vertical="center"/>
    </xf>
    <xf numFmtId="164" fontId="16" fillId="7" borderId="14" xfId="1" applyNumberFormat="1" applyFont="1" applyFill="1" applyBorder="1" applyAlignment="1">
      <alignment vertical="center"/>
    </xf>
    <xf numFmtId="168" fontId="16" fillId="8" borderId="12" xfId="6" applyNumberFormat="1" applyFont="1" applyFill="1" applyBorder="1" applyAlignment="1" applyProtection="1">
      <alignment horizontal="center" vertical="center"/>
    </xf>
    <xf numFmtId="1" fontId="16" fillId="8" borderId="6" xfId="6" applyNumberFormat="1" applyFont="1" applyFill="1" applyBorder="1" applyAlignment="1" applyProtection="1">
      <alignment horizontal="center" vertical="center"/>
    </xf>
    <xf numFmtId="168" fontId="16" fillId="8" borderId="6" xfId="6" applyNumberFormat="1" applyFont="1" applyFill="1" applyBorder="1" applyAlignment="1" applyProtection="1">
      <alignment horizontal="center" vertical="center"/>
    </xf>
    <xf numFmtId="168" fontId="29" fillId="7" borderId="12" xfId="6" applyNumberFormat="1" applyFont="1" applyFill="1" applyBorder="1" applyAlignment="1">
      <alignment horizontal="center" vertical="center"/>
    </xf>
    <xf numFmtId="164" fontId="16" fillId="8" borderId="12" xfId="1" applyNumberFormat="1" applyFont="1" applyFill="1" applyBorder="1" applyAlignment="1" applyProtection="1">
      <alignment horizontal="center" vertical="center"/>
    </xf>
    <xf numFmtId="164" fontId="16" fillId="8" borderId="12" xfId="6" applyNumberFormat="1" applyFont="1" applyFill="1" applyBorder="1" applyAlignment="1" applyProtection="1">
      <alignment horizontal="center" vertical="center"/>
    </xf>
    <xf numFmtId="3" fontId="16" fillId="8" borderId="12" xfId="6" applyNumberFormat="1" applyFont="1" applyFill="1" applyBorder="1" applyAlignment="1" applyProtection="1">
      <alignment horizontal="right" vertical="center"/>
    </xf>
    <xf numFmtId="164" fontId="16" fillId="8" borderId="6" xfId="1" applyNumberFormat="1" applyFont="1" applyFill="1" applyBorder="1" applyAlignment="1">
      <alignment vertical="center"/>
    </xf>
    <xf numFmtId="164" fontId="16" fillId="8" borderId="6" xfId="1" applyNumberFormat="1" applyFont="1" applyFill="1" applyBorder="1" applyAlignment="1" applyProtection="1">
      <alignment vertical="center"/>
    </xf>
    <xf numFmtId="167" fontId="26" fillId="8" borderId="6" xfId="1" applyNumberFormat="1" applyFont="1" applyFill="1" applyBorder="1" applyAlignment="1" applyProtection="1">
      <alignment horizontal="center" vertical="center"/>
    </xf>
    <xf numFmtId="168" fontId="26" fillId="8" borderId="6" xfId="1" applyNumberFormat="1" applyFont="1" applyFill="1" applyBorder="1" applyAlignment="1" applyProtection="1">
      <alignment horizontal="center" vertical="center"/>
    </xf>
    <xf numFmtId="167" fontId="26" fillId="8" borderId="13" xfId="1" applyNumberFormat="1" applyFont="1" applyFill="1" applyBorder="1" applyAlignment="1">
      <alignment horizontal="right" vertical="center"/>
    </xf>
    <xf numFmtId="167" fontId="26" fillId="8" borderId="11" xfId="1" applyNumberFormat="1" applyFont="1" applyFill="1" applyBorder="1" applyAlignment="1">
      <alignment horizontal="right" vertical="center"/>
    </xf>
    <xf numFmtId="1" fontId="16" fillId="8" borderId="12" xfId="6" applyNumberFormat="1" applyFont="1" applyFill="1" applyBorder="1" applyAlignment="1" applyProtection="1">
      <alignment horizontal="center" vertical="center"/>
    </xf>
    <xf numFmtId="1" fontId="16" fillId="8" borderId="14" xfId="6" applyNumberFormat="1" applyFont="1" applyFill="1" applyBorder="1" applyAlignment="1" applyProtection="1">
      <alignment horizontal="center" vertical="center"/>
    </xf>
    <xf numFmtId="168" fontId="16" fillId="8" borderId="11" xfId="6" applyNumberFormat="1" applyFont="1" applyFill="1" applyBorder="1" applyAlignment="1" applyProtection="1">
      <alignment horizontal="center" vertical="center"/>
    </xf>
    <xf numFmtId="1" fontId="16" fillId="10" borderId="11" xfId="6" applyNumberFormat="1" applyFont="1" applyFill="1" applyBorder="1" applyAlignment="1">
      <alignment horizontal="center" vertical="center"/>
    </xf>
    <xf numFmtId="168" fontId="16" fillId="10" borderId="11" xfId="6" applyNumberFormat="1" applyFont="1" applyFill="1" applyBorder="1" applyAlignment="1">
      <alignment horizontal="center" vertical="center"/>
    </xf>
    <xf numFmtId="1" fontId="16" fillId="9" borderId="14" xfId="6" applyNumberFormat="1" applyFont="1" applyFill="1" applyBorder="1" applyAlignment="1">
      <alignment horizontal="center" vertical="center"/>
    </xf>
    <xf numFmtId="164" fontId="16" fillId="9" borderId="6" xfId="1" applyNumberFormat="1" applyFont="1" applyFill="1" applyBorder="1" applyAlignment="1">
      <alignment vertical="center"/>
    </xf>
    <xf numFmtId="168" fontId="16" fillId="9" borderId="12" xfId="6" applyNumberFormat="1" applyFont="1" applyFill="1" applyBorder="1" applyAlignment="1" applyProtection="1">
      <alignment horizontal="center" vertical="center"/>
    </xf>
    <xf numFmtId="168" fontId="16" fillId="9" borderId="6" xfId="6" applyNumberFormat="1" applyFont="1" applyFill="1" applyBorder="1" applyAlignment="1" applyProtection="1">
      <alignment horizontal="center" vertical="center"/>
    </xf>
    <xf numFmtId="168" fontId="16" fillId="9" borderId="12" xfId="6" quotePrefix="1" applyNumberFormat="1" applyFont="1" applyFill="1" applyBorder="1" applyAlignment="1" applyProtection="1">
      <alignment horizontal="center" vertical="center"/>
    </xf>
    <xf numFmtId="168" fontId="29" fillId="10" borderId="12" xfId="6" applyNumberFormat="1" applyFont="1" applyFill="1" applyBorder="1" applyAlignment="1">
      <alignment horizontal="center" vertical="center"/>
    </xf>
    <xf numFmtId="164" fontId="16" fillId="9" borderId="12" xfId="1" applyNumberFormat="1" applyFont="1" applyFill="1" applyBorder="1" applyAlignment="1" applyProtection="1">
      <alignment horizontal="center" vertical="center"/>
    </xf>
    <xf numFmtId="164" fontId="16" fillId="9" borderId="12" xfId="6" applyNumberFormat="1" applyFont="1" applyFill="1" applyBorder="1" applyAlignment="1" applyProtection="1">
      <alignment horizontal="center" vertical="center"/>
    </xf>
    <xf numFmtId="3" fontId="16" fillId="9" borderId="12" xfId="6" applyNumberFormat="1" applyFont="1" applyFill="1" applyBorder="1" applyAlignment="1" applyProtection="1">
      <alignment horizontal="right" vertical="center"/>
    </xf>
    <xf numFmtId="1" fontId="16" fillId="10" borderId="6" xfId="6" applyNumberFormat="1" applyFont="1" applyFill="1" applyBorder="1" applyAlignment="1">
      <alignment horizontal="center" vertical="center"/>
    </xf>
    <xf numFmtId="164" fontId="16" fillId="9" borderId="6" xfId="1" applyNumberFormat="1" applyFont="1" applyFill="1" applyBorder="1" applyAlignment="1" applyProtection="1">
      <alignment vertical="center"/>
    </xf>
    <xf numFmtId="164" fontId="16" fillId="11" borderId="14" xfId="1" applyNumberFormat="1" applyFont="1" applyFill="1" applyBorder="1" applyAlignment="1">
      <alignment vertical="center"/>
    </xf>
    <xf numFmtId="167" fontId="26" fillId="9" borderId="6" xfId="1" applyNumberFormat="1" applyFont="1" applyFill="1" applyBorder="1" applyAlignment="1" applyProtection="1">
      <alignment horizontal="center" vertical="center"/>
    </xf>
    <xf numFmtId="168" fontId="26" fillId="9" borderId="6" xfId="1" applyNumberFormat="1" applyFont="1" applyFill="1" applyBorder="1" applyAlignment="1" applyProtection="1">
      <alignment horizontal="center" vertical="center"/>
    </xf>
    <xf numFmtId="167" fontId="26" fillId="9" borderId="13" xfId="1" applyNumberFormat="1" applyFont="1" applyFill="1" applyBorder="1" applyAlignment="1">
      <alignment horizontal="right" vertical="center"/>
    </xf>
    <xf numFmtId="168" fontId="16" fillId="9" borderId="6" xfId="6" quotePrefix="1" applyNumberFormat="1" applyFont="1" applyFill="1" applyBorder="1" applyAlignment="1" applyProtection="1">
      <alignment horizontal="center" vertical="center"/>
    </xf>
    <xf numFmtId="1" fontId="16" fillId="9" borderId="14" xfId="6" applyNumberFormat="1" applyFont="1" applyFill="1" applyBorder="1" applyAlignment="1" applyProtection="1">
      <alignment horizontal="center" vertical="center"/>
    </xf>
    <xf numFmtId="168" fontId="16" fillId="9" borderId="11" xfId="6" applyNumberFormat="1" applyFont="1" applyFill="1" applyBorder="1" applyAlignment="1" applyProtection="1">
      <alignment horizontal="center" vertical="center"/>
    </xf>
    <xf numFmtId="0" fontId="16" fillId="9" borderId="14" xfId="6" applyFont="1" applyFill="1" applyBorder="1" applyAlignment="1" applyProtection="1">
      <alignment horizontal="center" vertical="center"/>
    </xf>
    <xf numFmtId="0" fontId="16" fillId="9" borderId="11" xfId="6" applyFont="1" applyFill="1" applyBorder="1" applyAlignment="1" applyProtection="1">
      <alignment horizontal="center" vertical="center"/>
    </xf>
    <xf numFmtId="1" fontId="16" fillId="7" borderId="11" xfId="6" applyNumberFormat="1" applyFont="1" applyFill="1" applyBorder="1" applyAlignment="1">
      <alignment horizontal="center" vertical="center"/>
    </xf>
    <xf numFmtId="1" fontId="16" fillId="8" borderId="14" xfId="6" applyNumberFormat="1" applyFont="1" applyFill="1" applyBorder="1" applyAlignment="1">
      <alignment horizontal="center" vertical="center"/>
    </xf>
    <xf numFmtId="1" fontId="14" fillId="7" borderId="12" xfId="6" applyNumberFormat="1" applyFont="1" applyFill="1" applyBorder="1" applyAlignment="1">
      <alignment horizontal="center" vertical="center"/>
    </xf>
    <xf numFmtId="1" fontId="14" fillId="10" borderId="12" xfId="6" applyNumberFormat="1" applyFont="1" applyFill="1" applyBorder="1" applyAlignment="1">
      <alignment horizontal="center" vertical="center"/>
    </xf>
    <xf numFmtId="1" fontId="14" fillId="0" borderId="19" xfId="6" applyNumberFormat="1" applyFont="1" applyFill="1" applyBorder="1" applyAlignment="1">
      <alignment horizontal="center" vertical="center"/>
    </xf>
    <xf numFmtId="164" fontId="10" fillId="8" borderId="12" xfId="1" applyNumberFormat="1" applyFont="1" applyFill="1" applyBorder="1" applyAlignment="1" applyProtection="1">
      <alignment horizontal="center" vertical="center"/>
    </xf>
    <xf numFmtId="164" fontId="10" fillId="9" borderId="12" xfId="1" applyNumberFormat="1" applyFont="1" applyFill="1" applyBorder="1" applyAlignment="1" applyProtection="1">
      <alignment horizontal="center" vertical="center"/>
    </xf>
    <xf numFmtId="164" fontId="10" fillId="0" borderId="19" xfId="1" applyNumberFormat="1" applyFont="1" applyFill="1" applyBorder="1" applyAlignment="1" applyProtection="1">
      <alignment horizontal="center"/>
    </xf>
    <xf numFmtId="164" fontId="10" fillId="8" borderId="12" xfId="6" applyNumberFormat="1" applyFont="1" applyFill="1" applyBorder="1" applyAlignment="1" applyProtection="1">
      <alignment horizontal="center" vertical="center"/>
    </xf>
    <xf numFmtId="164" fontId="10" fillId="9" borderId="12" xfId="6" applyNumberFormat="1" applyFont="1" applyFill="1" applyBorder="1" applyAlignment="1" applyProtection="1">
      <alignment horizontal="center" vertical="center"/>
    </xf>
    <xf numFmtId="164" fontId="10" fillId="0" borderId="19" xfId="6" applyNumberFormat="1" applyFont="1" applyFill="1" applyBorder="1" applyAlignment="1" applyProtection="1">
      <alignment horizontal="center"/>
    </xf>
    <xf numFmtId="3" fontId="10" fillId="8" borderId="12" xfId="6" applyNumberFormat="1" applyFont="1" applyFill="1" applyBorder="1" applyAlignment="1" applyProtection="1">
      <alignment horizontal="right" vertical="center"/>
    </xf>
    <xf numFmtId="3" fontId="10" fillId="9" borderId="12" xfId="6" applyNumberFormat="1" applyFont="1" applyFill="1" applyBorder="1" applyAlignment="1" applyProtection="1">
      <alignment horizontal="right" vertical="center"/>
    </xf>
    <xf numFmtId="3" fontId="10" fillId="0" borderId="19" xfId="6" applyNumberFormat="1" applyFont="1" applyFill="1" applyBorder="1" applyAlignment="1" applyProtection="1">
      <alignment horizontal="right"/>
    </xf>
    <xf numFmtId="1" fontId="16" fillId="7" borderId="6" xfId="6" applyNumberFormat="1" applyFont="1" applyFill="1" applyBorder="1" applyAlignment="1">
      <alignment horizontal="center" vertical="center"/>
    </xf>
    <xf numFmtId="164" fontId="10" fillId="4" borderId="21" xfId="1" applyNumberFormat="1" applyFont="1" applyFill="1" applyBorder="1" applyAlignment="1" applyProtection="1">
      <alignment vertical="center"/>
    </xf>
    <xf numFmtId="1" fontId="10" fillId="10" borderId="11" xfId="6" applyNumberFormat="1" applyFont="1" applyFill="1" applyBorder="1" applyAlignment="1">
      <alignment horizontal="center" vertical="center"/>
    </xf>
    <xf numFmtId="1" fontId="10" fillId="0" borderId="20" xfId="6" applyNumberFormat="1" applyFont="1" applyFill="1" applyBorder="1" applyAlignment="1">
      <alignment horizontal="center" vertical="center"/>
    </xf>
    <xf numFmtId="1" fontId="10" fillId="0" borderId="18" xfId="6" applyNumberFormat="1" applyFont="1" applyFill="1" applyBorder="1" applyAlignment="1">
      <alignment horizontal="center" vertical="center"/>
    </xf>
    <xf numFmtId="1" fontId="10" fillId="9" borderId="14" xfId="6" applyNumberFormat="1" applyFont="1" applyFill="1" applyBorder="1" applyAlignment="1">
      <alignment horizontal="center" vertical="center"/>
    </xf>
    <xf numFmtId="164" fontId="10" fillId="0" borderId="20" xfId="1" applyNumberFormat="1" applyFont="1" applyFill="1" applyBorder="1" applyAlignment="1">
      <alignment vertical="center"/>
    </xf>
    <xf numFmtId="168" fontId="10" fillId="8" borderId="12" xfId="6" applyNumberFormat="1" applyFont="1" applyFill="1" applyBorder="1" applyAlignment="1" applyProtection="1">
      <alignment horizontal="center" vertical="center"/>
    </xf>
    <xf numFmtId="168" fontId="10" fillId="9" borderId="12" xfId="6" applyNumberFormat="1" applyFont="1" applyFill="1" applyBorder="1" applyAlignment="1" applyProtection="1">
      <alignment horizontal="center" vertical="center"/>
    </xf>
    <xf numFmtId="1" fontId="10" fillId="10" borderId="6" xfId="6" applyNumberFormat="1" applyFont="1" applyFill="1" applyBorder="1" applyAlignment="1">
      <alignment horizontal="center" vertical="center"/>
    </xf>
    <xf numFmtId="164" fontId="10" fillId="0" borderId="20" xfId="1" applyNumberFormat="1" applyFont="1" applyFill="1" applyBorder="1" applyAlignment="1" applyProtection="1">
      <alignment vertical="center"/>
    </xf>
    <xf numFmtId="164" fontId="10" fillId="7" borderId="14" xfId="1" applyNumberFormat="1" applyFont="1" applyFill="1" applyBorder="1" applyAlignment="1">
      <alignment vertical="center"/>
    </xf>
    <xf numFmtId="164" fontId="10" fillId="7" borderId="6" xfId="1" applyNumberFormat="1" applyFont="1" applyFill="1" applyBorder="1" applyAlignment="1" applyProtection="1">
      <alignment vertical="center"/>
    </xf>
    <xf numFmtId="164" fontId="10" fillId="10" borderId="14" xfId="1" applyNumberFormat="1" applyFont="1" applyFill="1" applyBorder="1" applyAlignment="1">
      <alignment vertical="center"/>
    </xf>
    <xf numFmtId="164" fontId="10" fillId="10" borderId="6" xfId="1" applyNumberFormat="1" applyFont="1" applyFill="1" applyBorder="1" applyAlignment="1" applyProtection="1">
      <alignment vertical="center"/>
    </xf>
    <xf numFmtId="167" fontId="26" fillId="9" borderId="11" xfId="1" applyNumberFormat="1" applyFont="1" applyFill="1" applyBorder="1" applyAlignment="1">
      <alignment horizontal="center" vertical="center"/>
    </xf>
    <xf numFmtId="0" fontId="6" fillId="3" borderId="0" xfId="0" applyFont="1" applyFill="1" applyBorder="1" applyAlignment="1">
      <alignment horizontal="center" vertical="center"/>
    </xf>
    <xf numFmtId="0" fontId="10" fillId="0" borderId="11"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15" xfId="0" applyFont="1" applyFill="1" applyBorder="1" applyAlignment="1">
      <alignment horizontal="center" vertical="center" wrapText="1"/>
    </xf>
    <xf numFmtId="0" fontId="0" fillId="0" borderId="15" xfId="0" applyBorder="1" applyAlignment="1">
      <alignment horizontal="center" vertical="center" wrapText="1"/>
    </xf>
    <xf numFmtId="0" fontId="10" fillId="0" borderId="2" xfId="0" applyFont="1" applyFill="1" applyBorder="1" applyAlignment="1" applyProtection="1">
      <alignment horizontal="center" vertical="center" wrapText="1"/>
    </xf>
    <xf numFmtId="0" fontId="16" fillId="0" borderId="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0" fillId="0" borderId="4" xfId="0" applyFont="1" applyBorder="1" applyAlignment="1" applyProtection="1">
      <alignment horizontal="center" vertical="center" wrapText="1"/>
    </xf>
    <xf numFmtId="0" fontId="16" fillId="0" borderId="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10" fillId="0" borderId="3" xfId="0" applyFont="1" applyBorder="1" applyAlignment="1" applyProtection="1">
      <alignment horizontal="center" vertical="center" wrapText="1"/>
    </xf>
    <xf numFmtId="0" fontId="16" fillId="0" borderId="3" xfId="0" applyFont="1" applyBorder="1" applyAlignment="1">
      <alignment horizontal="center" vertical="center" wrapText="1"/>
    </xf>
    <xf numFmtId="0" fontId="16" fillId="0" borderId="15" xfId="0" applyFont="1" applyBorder="1" applyAlignment="1">
      <alignment horizontal="center" vertical="center" wrapText="1"/>
    </xf>
    <xf numFmtId="0" fontId="10" fillId="0" borderId="5"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9" xfId="0" applyFont="1" applyBorder="1" applyAlignment="1" applyProtection="1">
      <alignment horizontal="center"/>
    </xf>
    <xf numFmtId="0" fontId="10" fillId="0" borderId="10" xfId="0" applyFont="1" applyBorder="1" applyAlignment="1" applyProtection="1">
      <alignment horizontal="center"/>
    </xf>
    <xf numFmtId="0" fontId="36" fillId="0" borderId="0" xfId="0" applyFont="1" applyAlignment="1">
      <alignment horizontal="left" vertical="center" wrapText="1"/>
    </xf>
    <xf numFmtId="0" fontId="10" fillId="0" borderId="15"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8" fillId="0" borderId="15" xfId="0" applyFont="1" applyBorder="1"/>
    <xf numFmtId="0" fontId="0" fillId="0" borderId="15" xfId="0" applyBorder="1"/>
    <xf numFmtId="0" fontId="4" fillId="0" borderId="0" xfId="0" applyFont="1" applyFill="1" applyBorder="1" applyAlignment="1">
      <alignment horizontal="left" vertical="center"/>
    </xf>
    <xf numFmtId="0" fontId="6" fillId="3" borderId="0" xfId="0" applyFont="1" applyFill="1" applyAlignment="1">
      <alignment horizontal="center" vertical="center"/>
    </xf>
    <xf numFmtId="0" fontId="7" fillId="3" borderId="0" xfId="0" applyFont="1" applyFill="1" applyBorder="1" applyAlignment="1">
      <alignment horizontal="center" vertical="center"/>
    </xf>
    <xf numFmtId="0" fontId="8" fillId="0" borderId="2" xfId="0" applyFont="1" applyFill="1" applyBorder="1"/>
    <xf numFmtId="0" fontId="10" fillId="0" borderId="3"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0" fillId="0" borderId="3" xfId="0" applyFont="1" applyFill="1" applyBorder="1" applyAlignment="1" applyProtection="1">
      <alignment horizontal="center" vertical="center" wrapText="1"/>
    </xf>
    <xf numFmtId="0" fontId="16" fillId="0" borderId="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0" fillId="0" borderId="6" xfId="0" applyFont="1" applyFill="1" applyBorder="1" applyAlignment="1" applyProtection="1">
      <alignment horizontal="center" vertical="center" wrapText="1"/>
    </xf>
    <xf numFmtId="0" fontId="16" fillId="0" borderId="6" xfId="0" applyFont="1" applyFill="1" applyBorder="1" applyAlignment="1">
      <alignment horizontal="center" vertical="center"/>
    </xf>
    <xf numFmtId="0" fontId="0" fillId="0" borderId="15" xfId="0" applyFill="1" applyBorder="1" applyAlignment="1">
      <alignment horizontal="center" vertical="center"/>
    </xf>
    <xf numFmtId="0" fontId="12"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9" xfId="0" applyFont="1" applyFill="1" applyBorder="1" applyAlignment="1">
      <alignment horizontal="center" vertical="center"/>
    </xf>
  </cellXfs>
  <cellStyles count="72">
    <cellStyle name="20% - Accent1" xfId="31" builtinId="30" customBuiltin="1"/>
    <cellStyle name="20% - Accent1 2" xfId="57"/>
    <cellStyle name="20% - Accent2" xfId="35" builtinId="34" customBuiltin="1"/>
    <cellStyle name="20% - Accent2 2" xfId="59"/>
    <cellStyle name="20% - Accent3" xfId="39" builtinId="38" customBuiltin="1"/>
    <cellStyle name="20% - Accent3 2" xfId="61"/>
    <cellStyle name="20% - Accent4" xfId="43" builtinId="42" customBuiltin="1"/>
    <cellStyle name="20% - Accent4 2" xfId="63"/>
    <cellStyle name="20% - Accent5" xfId="47" builtinId="46" customBuiltin="1"/>
    <cellStyle name="20% - Accent5 2" xfId="65"/>
    <cellStyle name="20% - Accent6" xfId="51" builtinId="50" customBuiltin="1"/>
    <cellStyle name="20% - Accent6 2" xfId="67"/>
    <cellStyle name="40% - Accent1" xfId="32" builtinId="31" customBuiltin="1"/>
    <cellStyle name="40% - Accent1 2" xfId="58"/>
    <cellStyle name="40% - Accent2" xfId="36" builtinId="35" customBuiltin="1"/>
    <cellStyle name="40% - Accent2 2" xfId="60"/>
    <cellStyle name="40% - Accent3" xfId="40" builtinId="39" customBuiltin="1"/>
    <cellStyle name="40% - Accent3 2" xfId="62"/>
    <cellStyle name="40% - Accent4" xfId="44" builtinId="43" customBuiltin="1"/>
    <cellStyle name="40% - Accent4 2" xfId="64"/>
    <cellStyle name="40% - Accent5" xfId="48" builtinId="47" customBuiltin="1"/>
    <cellStyle name="40% - Accent5 2" xfId="66"/>
    <cellStyle name="40% - Accent6" xfId="52" builtinId="51" customBuiltin="1"/>
    <cellStyle name="40% - Accent6 2" xfId="68"/>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0" builtinId="27" customBuiltin="1"/>
    <cellStyle name="Calculation" xfId="24" builtinId="22" customBuiltin="1"/>
    <cellStyle name="Check Cell" xfId="26" builtinId="23" customBuiltin="1"/>
    <cellStyle name="Comma" xfId="1" builtinId="3"/>
    <cellStyle name="Comma 2" xfId="2"/>
    <cellStyle name="Comma 2 2" xfId="3"/>
    <cellStyle name="Comma 2 3" xfId="4"/>
    <cellStyle name="Comma 3" xfId="5"/>
    <cellStyle name="Explanatory Text" xfId="28"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Input" xfId="22" builtinId="20" customBuiltin="1"/>
    <cellStyle name="Linked Cell" xfId="25" builtinId="24" customBuiltin="1"/>
    <cellStyle name="Neutral" xfId="21" builtinId="28" customBuiltin="1"/>
    <cellStyle name="Normal" xfId="0" builtinId="0"/>
    <cellStyle name="Normal 2" xfId="6"/>
    <cellStyle name="Normal 2 2" xfId="7"/>
    <cellStyle name="Normal 2 2 2" xfId="8"/>
    <cellStyle name="Normal 2 3" xfId="9"/>
    <cellStyle name="Normal 3" xfId="10"/>
    <cellStyle name="Normal 4" xfId="11"/>
    <cellStyle name="Normal 4 2" xfId="54"/>
    <cellStyle name="Normal 4 3" xfId="69"/>
    <cellStyle name="Normal 5" xfId="12"/>
    <cellStyle name="Normal 5 2" xfId="55"/>
    <cellStyle name="Normal 5 3" xfId="70"/>
    <cellStyle name="Note 2" xfId="13"/>
    <cellStyle name="Note 2 2" xfId="56"/>
    <cellStyle name="Note 2 3" xfId="71"/>
    <cellStyle name="Output" xfId="23" builtinId="21" customBuiltin="1"/>
    <cellStyle name="Title" xfId="14" builtinId="15" customBuiltin="1"/>
    <cellStyle name="Total" xfId="29" builtinId="25" customBuiltin="1"/>
    <cellStyle name="Warning Text" xfId="27" builtinId="11" customBuiltin="1"/>
  </cellStyles>
  <dxfs count="0"/>
  <tableStyles count="0" defaultTableStyle="TableStyleMedium2" defaultPivotStyle="PivotStyleLight16"/>
  <colors>
    <mruColors>
      <color rgb="FFCCFFCC"/>
      <color rgb="FFCCFFFF"/>
      <color rgb="FFFFFF99"/>
      <color rgb="FF66FFFF"/>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L51"/>
  <sheetViews>
    <sheetView showGridLines="0" tabSelected="1" zoomScale="70" zoomScaleNormal="70" zoomScaleSheetLayoutView="100" workbookViewId="0">
      <pane xSplit="1" ySplit="6" topLeftCell="B10" activePane="bottomRight" state="frozen"/>
      <selection pane="topRight" activeCell="B1" sqref="B1"/>
      <selection pane="bottomLeft" activeCell="A7" sqref="A7"/>
      <selection pane="bottomRight" activeCell="A11" sqref="A11"/>
    </sheetView>
  </sheetViews>
  <sheetFormatPr defaultColWidth="9.109375" defaultRowHeight="13.2" x14ac:dyDescent="0.25"/>
  <cols>
    <col min="1" max="1" width="32.6640625" customWidth="1"/>
    <col min="2" max="2" width="14.6640625" style="202" customWidth="1"/>
    <col min="3" max="3" width="13.6640625" style="202" customWidth="1"/>
    <col min="4" max="4" width="3.44140625" style="202" customWidth="1"/>
    <col min="5" max="5" width="13.6640625" style="202" customWidth="1"/>
    <col min="6" max="9" width="14.6640625" style="202" customWidth="1"/>
    <col min="10" max="10" width="10.33203125" style="202" customWidth="1"/>
    <col min="11" max="11" width="14.6640625" style="202" customWidth="1"/>
    <col min="12" max="12" width="10.33203125" style="202" customWidth="1"/>
    <col min="13" max="13" width="14.6640625" style="202" customWidth="1"/>
    <col min="14" max="14" width="10.33203125" style="202" customWidth="1"/>
    <col min="15" max="15" width="13.6640625" style="202" customWidth="1"/>
    <col min="16" max="16" width="11.5546875" style="202" hidden="1" customWidth="1"/>
    <col min="17" max="17" width="8.6640625" style="202" customWidth="1"/>
    <col min="18" max="18" width="1.6640625" style="202" customWidth="1"/>
    <col min="19" max="26" width="14.6640625" style="202" customWidth="1"/>
    <col min="27" max="27" width="15.6640625" customWidth="1"/>
    <col min="28" max="28" width="9.88671875" style="203" customWidth="1"/>
    <col min="29" max="30" width="8.33203125" customWidth="1"/>
    <col min="31" max="31" width="18.6640625" style="204" hidden="1" customWidth="1"/>
    <col min="32" max="32" width="11.88671875" style="204" hidden="1" customWidth="1"/>
    <col min="33" max="33" width="13.6640625" customWidth="1"/>
    <col min="34" max="34" width="12.6640625" customWidth="1"/>
    <col min="35" max="35" width="13.6640625" customWidth="1"/>
    <col min="36" max="36" width="12.6640625" customWidth="1"/>
    <col min="37" max="37" width="13.6640625" customWidth="1"/>
    <col min="38" max="38" width="12.6640625" customWidth="1"/>
    <col min="39" max="39" width="13.6640625" customWidth="1"/>
    <col min="40" max="40" width="15.6640625" customWidth="1"/>
    <col min="41" max="42" width="8.6640625" customWidth="1"/>
    <col min="43" max="46" width="13.6640625" customWidth="1"/>
    <col min="47" max="47" width="16.6640625" customWidth="1"/>
    <col min="48" max="49" width="8.6640625" customWidth="1"/>
    <col min="50" max="53" width="10.6640625" customWidth="1"/>
    <col min="54" max="54" width="32.6640625" style="2" customWidth="1"/>
    <col min="55" max="55" width="2.6640625" style="2" customWidth="1"/>
    <col min="56" max="56" width="9.88671875" style="205" hidden="1" customWidth="1"/>
    <col min="57" max="57" width="6.6640625" style="2" hidden="1" customWidth="1"/>
    <col min="58" max="59" width="7.6640625" style="2" hidden="1" customWidth="1"/>
    <col min="60" max="60" width="0" style="206" hidden="1" customWidth="1"/>
    <col min="61" max="61" width="0" style="2" hidden="1" customWidth="1"/>
    <col min="62" max="63" width="0" style="207" hidden="1" customWidth="1"/>
    <col min="64" max="64" width="9.109375" style="207" hidden="1" customWidth="1"/>
    <col min="65" max="16384" width="9.109375" style="2"/>
  </cols>
  <sheetData>
    <row r="1" spans="1:64" ht="17.399999999999999" x14ac:dyDescent="0.25">
      <c r="A1" s="515" t="s">
        <v>0</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1"/>
      <c r="BD1" s="479" t="s">
        <v>1</v>
      </c>
      <c r="BE1" s="516"/>
      <c r="BF1" s="516"/>
      <c r="BG1" s="516"/>
      <c r="BH1" s="516"/>
      <c r="BJ1" s="517" t="s">
        <v>1</v>
      </c>
      <c r="BK1" s="517"/>
      <c r="BL1" s="517"/>
    </row>
    <row r="2" spans="1:64" x14ac:dyDescent="0.25">
      <c r="A2" s="518" t="s">
        <v>108</v>
      </c>
      <c r="B2" s="518"/>
      <c r="C2" s="518"/>
      <c r="D2" s="3"/>
      <c r="E2" s="3"/>
      <c r="F2" s="3"/>
      <c r="G2" s="3"/>
      <c r="H2" s="3"/>
      <c r="I2" s="3"/>
      <c r="J2" s="3"/>
      <c r="K2" s="3"/>
      <c r="L2" s="3"/>
      <c r="M2" s="3"/>
      <c r="N2" s="3"/>
      <c r="O2" s="3"/>
      <c r="P2" s="3"/>
      <c r="Q2" s="3"/>
      <c r="R2" s="3"/>
      <c r="S2" s="3"/>
      <c r="T2" s="3"/>
      <c r="U2" s="3"/>
      <c r="V2" s="3"/>
      <c r="W2" s="3"/>
      <c r="X2" s="3"/>
      <c r="Y2" s="3"/>
      <c r="Z2" s="3"/>
      <c r="AA2" s="4"/>
      <c r="AB2" s="5"/>
      <c r="AC2" s="4"/>
      <c r="AD2" s="4"/>
      <c r="AE2" s="6"/>
      <c r="AF2" s="6"/>
      <c r="AG2" s="4"/>
      <c r="AH2" s="4"/>
      <c r="AI2" s="4"/>
      <c r="AJ2" s="4"/>
      <c r="AK2" s="4"/>
      <c r="AL2" s="4"/>
      <c r="AM2" s="4"/>
      <c r="AN2" s="4"/>
      <c r="AO2" s="4"/>
      <c r="AP2" s="4"/>
      <c r="AQ2" s="4"/>
      <c r="AR2" s="4"/>
      <c r="AS2" s="4"/>
      <c r="AT2" s="4"/>
      <c r="AU2" s="4"/>
      <c r="AV2" s="4"/>
      <c r="AW2" s="4"/>
      <c r="AX2" s="4"/>
      <c r="AY2" s="4"/>
      <c r="AZ2" s="4"/>
      <c r="BA2" s="4"/>
      <c r="BB2" s="4"/>
      <c r="BD2" s="516"/>
      <c r="BE2" s="516"/>
      <c r="BF2" s="516"/>
      <c r="BG2" s="516"/>
      <c r="BH2" s="516"/>
      <c r="BJ2" s="517"/>
      <c r="BK2" s="517"/>
      <c r="BL2" s="517"/>
    </row>
    <row r="3" spans="1:64" s="7" customFormat="1" ht="54.9" customHeight="1" x14ac:dyDescent="0.25">
      <c r="A3" s="519" t="s">
        <v>2</v>
      </c>
      <c r="B3" s="522" t="s">
        <v>3</v>
      </c>
      <c r="C3" s="525" t="s">
        <v>4</v>
      </c>
      <c r="D3" s="526"/>
      <c r="E3" s="497" t="s">
        <v>5</v>
      </c>
      <c r="F3" s="530" t="s">
        <v>6</v>
      </c>
      <c r="G3" s="531"/>
      <c r="H3" s="531"/>
      <c r="I3" s="531"/>
      <c r="J3" s="531"/>
      <c r="K3" s="531"/>
      <c r="L3" s="531"/>
      <c r="M3" s="531"/>
      <c r="N3" s="531"/>
      <c r="O3" s="531"/>
      <c r="P3" s="531"/>
      <c r="Q3" s="531"/>
      <c r="R3" s="531"/>
      <c r="S3" s="531"/>
      <c r="T3" s="531"/>
      <c r="U3" s="531"/>
      <c r="V3" s="531"/>
      <c r="W3" s="531"/>
      <c r="X3" s="531"/>
      <c r="Y3" s="531"/>
      <c r="Z3" s="531"/>
      <c r="AA3" s="497" t="s">
        <v>7</v>
      </c>
      <c r="AB3" s="533" t="s">
        <v>8</v>
      </c>
      <c r="AC3" s="525" t="s">
        <v>9</v>
      </c>
      <c r="AD3" s="534"/>
      <c r="AE3" s="537" t="s">
        <v>10</v>
      </c>
      <c r="AF3" s="537" t="s">
        <v>10</v>
      </c>
      <c r="AG3" s="501" t="s">
        <v>11</v>
      </c>
      <c r="AH3" s="512" t="s">
        <v>12</v>
      </c>
      <c r="AI3" s="501" t="s">
        <v>13</v>
      </c>
      <c r="AJ3" s="512" t="s">
        <v>14</v>
      </c>
      <c r="AK3" s="501" t="s">
        <v>15</v>
      </c>
      <c r="AL3" s="512" t="s">
        <v>16</v>
      </c>
      <c r="AM3" s="501" t="s">
        <v>17</v>
      </c>
      <c r="AN3" s="501" t="s">
        <v>18</v>
      </c>
      <c r="AO3" s="501" t="s">
        <v>19</v>
      </c>
      <c r="AP3" s="502"/>
      <c r="AQ3" s="501" t="s">
        <v>20</v>
      </c>
      <c r="AR3" s="501" t="s">
        <v>21</v>
      </c>
      <c r="AS3" s="504" t="s">
        <v>22</v>
      </c>
      <c r="AT3" s="501" t="s">
        <v>23</v>
      </c>
      <c r="AU3" s="504" t="s">
        <v>24</v>
      </c>
      <c r="AV3" s="489" t="s">
        <v>25</v>
      </c>
      <c r="AW3" s="490"/>
      <c r="AX3" s="493" t="s">
        <v>26</v>
      </c>
      <c r="AY3" s="494"/>
      <c r="AZ3" s="494"/>
      <c r="BA3" s="494"/>
      <c r="BB3" s="497" t="s">
        <v>2</v>
      </c>
      <c r="BC3" s="360"/>
      <c r="BD3" s="499">
        <v>2010</v>
      </c>
      <c r="BE3" s="500" t="s">
        <v>27</v>
      </c>
      <c r="BF3" s="500" t="s">
        <v>28</v>
      </c>
      <c r="BG3" s="500" t="s">
        <v>28</v>
      </c>
      <c r="BH3" s="479" t="s">
        <v>29</v>
      </c>
      <c r="BJ3" s="8"/>
      <c r="BK3" s="8"/>
      <c r="BL3" s="8"/>
    </row>
    <row r="4" spans="1:64" s="7" customFormat="1" ht="54.9" customHeight="1" x14ac:dyDescent="0.25">
      <c r="A4" s="520"/>
      <c r="B4" s="523"/>
      <c r="C4" s="527"/>
      <c r="D4" s="528"/>
      <c r="E4" s="523"/>
      <c r="F4" s="480" t="s">
        <v>30</v>
      </c>
      <c r="G4" s="481"/>
      <c r="H4" s="481"/>
      <c r="I4" s="481"/>
      <c r="J4" s="481"/>
      <c r="K4" s="481"/>
      <c r="L4" s="481"/>
      <c r="M4" s="481"/>
      <c r="N4" s="481"/>
      <c r="O4" s="481"/>
      <c r="P4" s="481"/>
      <c r="Q4" s="481"/>
      <c r="R4" s="482"/>
      <c r="S4" s="481" t="s">
        <v>31</v>
      </c>
      <c r="T4" s="481"/>
      <c r="U4" s="481"/>
      <c r="V4" s="481"/>
      <c r="W4" s="481"/>
      <c r="X4" s="481"/>
      <c r="Y4" s="481"/>
      <c r="Z4" s="483"/>
      <c r="AA4" s="532"/>
      <c r="AB4" s="532"/>
      <c r="AC4" s="535"/>
      <c r="AD4" s="536"/>
      <c r="AE4" s="538"/>
      <c r="AF4" s="538"/>
      <c r="AG4" s="514"/>
      <c r="AH4" s="513"/>
      <c r="AI4" s="514"/>
      <c r="AJ4" s="513"/>
      <c r="AK4" s="514"/>
      <c r="AL4" s="513"/>
      <c r="AM4" s="510"/>
      <c r="AN4" s="511"/>
      <c r="AO4" s="503"/>
      <c r="AP4" s="503"/>
      <c r="AQ4" s="511"/>
      <c r="AR4" s="511"/>
      <c r="AS4" s="505"/>
      <c r="AT4" s="511"/>
      <c r="AU4" s="505"/>
      <c r="AV4" s="491"/>
      <c r="AW4" s="492"/>
      <c r="AX4" s="495"/>
      <c r="AY4" s="496"/>
      <c r="AZ4" s="496"/>
      <c r="BA4" s="496"/>
      <c r="BB4" s="498"/>
      <c r="BC4" s="361"/>
      <c r="BD4" s="499"/>
      <c r="BE4" s="500"/>
      <c r="BF4" s="500"/>
      <c r="BG4" s="500"/>
      <c r="BH4" s="479"/>
      <c r="BJ4" s="8"/>
      <c r="BK4" s="8"/>
      <c r="BL4" s="8"/>
    </row>
    <row r="5" spans="1:64" s="7" customFormat="1" ht="39.9" customHeight="1" x14ac:dyDescent="0.25">
      <c r="A5" s="521"/>
      <c r="B5" s="524"/>
      <c r="C5" s="529"/>
      <c r="D5" s="488"/>
      <c r="E5" s="524"/>
      <c r="F5" s="9" t="s">
        <v>32</v>
      </c>
      <c r="G5" s="10" t="s">
        <v>33</v>
      </c>
      <c r="H5" s="9" t="s">
        <v>34</v>
      </c>
      <c r="I5" s="11" t="s">
        <v>35</v>
      </c>
      <c r="J5" s="12" t="s">
        <v>36</v>
      </c>
      <c r="K5" s="11" t="s">
        <v>37</v>
      </c>
      <c r="L5" s="13" t="s">
        <v>38</v>
      </c>
      <c r="M5" s="14" t="s">
        <v>39</v>
      </c>
      <c r="N5" s="15" t="s">
        <v>40</v>
      </c>
      <c r="O5" s="16" t="s">
        <v>41</v>
      </c>
      <c r="P5" s="397">
        <v>2010</v>
      </c>
      <c r="Q5" s="17" t="s">
        <v>42</v>
      </c>
      <c r="R5" s="18"/>
      <c r="S5" s="394">
        <v>2015</v>
      </c>
      <c r="T5" s="19">
        <v>2020</v>
      </c>
      <c r="U5" s="19">
        <v>2025</v>
      </c>
      <c r="V5" s="397">
        <v>2030</v>
      </c>
      <c r="W5" s="397">
        <v>2035</v>
      </c>
      <c r="X5" s="397">
        <v>2040</v>
      </c>
      <c r="Y5" s="397">
        <v>2045</v>
      </c>
      <c r="Z5" s="9">
        <v>2050</v>
      </c>
      <c r="AA5" s="484">
        <v>2013</v>
      </c>
      <c r="AB5" s="485"/>
      <c r="AC5" s="20">
        <v>2013</v>
      </c>
      <c r="AD5" s="21">
        <v>2030</v>
      </c>
      <c r="AE5" s="22" t="s">
        <v>43</v>
      </c>
      <c r="AF5" s="22" t="s">
        <v>43</v>
      </c>
      <c r="AG5" s="486">
        <v>2013</v>
      </c>
      <c r="AH5" s="486"/>
      <c r="AI5" s="487"/>
      <c r="AJ5" s="487"/>
      <c r="AK5" s="487"/>
      <c r="AL5" s="487"/>
      <c r="AM5" s="488"/>
      <c r="AN5" s="510"/>
      <c r="AO5" s="396" t="s">
        <v>44</v>
      </c>
      <c r="AP5" s="23" t="s">
        <v>45</v>
      </c>
      <c r="AQ5" s="510"/>
      <c r="AR5" s="510"/>
      <c r="AS5" s="506"/>
      <c r="AT5" s="510"/>
      <c r="AU5" s="506"/>
      <c r="AV5" s="24" t="s">
        <v>46</v>
      </c>
      <c r="AW5" s="25" t="s">
        <v>47</v>
      </c>
      <c r="AX5" s="26" t="s">
        <v>32</v>
      </c>
      <c r="AY5" s="25" t="s">
        <v>33</v>
      </c>
      <c r="AZ5" s="27" t="s">
        <v>34</v>
      </c>
      <c r="BA5" s="24" t="s">
        <v>47</v>
      </c>
      <c r="BB5" s="484"/>
      <c r="BC5" s="361"/>
      <c r="BD5" s="499"/>
      <c r="BE5" s="500"/>
      <c r="BF5" s="500"/>
      <c r="BG5" s="500"/>
      <c r="BH5" s="479"/>
      <c r="BJ5" s="8"/>
      <c r="BK5" s="8"/>
      <c r="BL5" s="8"/>
    </row>
    <row r="6" spans="1:64" s="366" customFormat="1" ht="9.9" customHeight="1" x14ac:dyDescent="0.25">
      <c r="A6" s="368"/>
      <c r="B6" s="369"/>
      <c r="C6" s="370"/>
      <c r="D6" s="370"/>
      <c r="E6" s="371"/>
      <c r="F6" s="369"/>
      <c r="G6" s="369"/>
      <c r="H6" s="369"/>
      <c r="I6" s="369"/>
      <c r="J6" s="372"/>
      <c r="K6" s="369"/>
      <c r="L6" s="373"/>
      <c r="M6" s="369"/>
      <c r="N6" s="374"/>
      <c r="O6" s="369"/>
      <c r="P6" s="369"/>
      <c r="Q6" s="375"/>
      <c r="R6" s="376"/>
      <c r="S6" s="377"/>
      <c r="T6" s="369"/>
      <c r="U6" s="369"/>
      <c r="V6" s="369"/>
      <c r="W6" s="369"/>
      <c r="X6" s="369"/>
      <c r="Y6" s="369"/>
      <c r="Z6" s="369"/>
      <c r="AA6" s="30"/>
      <c r="AB6" s="31"/>
      <c r="AC6" s="28"/>
      <c r="AD6" s="29"/>
      <c r="AE6" s="32"/>
      <c r="AF6" s="33"/>
      <c r="AG6" s="34"/>
      <c r="AH6" s="34"/>
      <c r="AI6" s="34"/>
      <c r="AJ6" s="34"/>
      <c r="AK6" s="34"/>
      <c r="AL6" s="34"/>
      <c r="AM6" s="395"/>
      <c r="AN6" s="35"/>
      <c r="AO6" s="36"/>
      <c r="AP6" s="34"/>
      <c r="AQ6" s="37"/>
      <c r="AR6" s="34"/>
      <c r="AS6" s="38"/>
      <c r="AT6" s="39"/>
      <c r="AU6" s="40"/>
      <c r="AV6" s="507"/>
      <c r="AW6" s="508"/>
      <c r="AX6" s="41"/>
      <c r="AY6" s="42"/>
      <c r="AZ6" s="39"/>
      <c r="BA6" s="395"/>
      <c r="BB6" s="37"/>
      <c r="BC6" s="362"/>
      <c r="BD6" s="363"/>
      <c r="BE6" s="364"/>
      <c r="BF6" s="364"/>
      <c r="BG6" s="364"/>
      <c r="BH6" s="365"/>
      <c r="BJ6" s="367"/>
      <c r="BK6" s="367"/>
      <c r="BL6" s="367"/>
    </row>
    <row r="7" spans="1:64" s="7" customFormat="1" ht="20.100000000000001" customHeight="1" x14ac:dyDescent="0.25">
      <c r="A7" s="44" t="s">
        <v>48</v>
      </c>
      <c r="B7" s="45"/>
      <c r="C7" s="356"/>
      <c r="D7" s="275"/>
      <c r="E7" s="276">
        <v>540030</v>
      </c>
      <c r="F7" s="276">
        <v>9392000</v>
      </c>
      <c r="G7" s="276">
        <v>4878500</v>
      </c>
      <c r="H7" s="276">
        <v>4513600</v>
      </c>
      <c r="I7" s="276">
        <v>3574600</v>
      </c>
      <c r="J7" s="312">
        <v>38.059855433945096</v>
      </c>
      <c r="K7" s="251">
        <v>1845000</v>
      </c>
      <c r="L7" s="324">
        <v>19.644381701971792</v>
      </c>
      <c r="M7" s="251">
        <v>3523600</v>
      </c>
      <c r="N7" s="324">
        <v>37.516545342013551</v>
      </c>
      <c r="O7" s="251">
        <v>448900</v>
      </c>
      <c r="P7" s="251">
        <v>0</v>
      </c>
      <c r="Q7" s="354">
        <v>4.7792201054435655</v>
      </c>
      <c r="R7" s="252"/>
      <c r="S7" s="276">
        <v>9796600</v>
      </c>
      <c r="T7" s="276">
        <v>10837600</v>
      </c>
      <c r="U7" s="276">
        <v>11914100</v>
      </c>
      <c r="V7" s="276">
        <v>13021800</v>
      </c>
      <c r="W7" s="276">
        <v>14148300</v>
      </c>
      <c r="X7" s="276">
        <v>15276700</v>
      </c>
      <c r="Y7" s="276">
        <v>16378100</v>
      </c>
      <c r="Z7" s="276">
        <v>17418800</v>
      </c>
      <c r="AA7" s="248">
        <v>74.580247545841999</v>
      </c>
      <c r="AB7" s="234">
        <v>20.858696352374636</v>
      </c>
      <c r="AC7" s="249">
        <v>17</v>
      </c>
      <c r="AD7" s="250">
        <v>24</v>
      </c>
      <c r="AE7" s="46"/>
      <c r="AF7" s="46"/>
      <c r="AG7" s="234">
        <v>30.573061327210336</v>
      </c>
      <c r="AH7" s="47">
        <v>287100</v>
      </c>
      <c r="AI7" s="234">
        <v>8.8979912990830687</v>
      </c>
      <c r="AJ7" s="48">
        <v>83600</v>
      </c>
      <c r="AK7" s="234">
        <v>-0.24002131709133145</v>
      </c>
      <c r="AL7" s="49">
        <v>-4400</v>
      </c>
      <c r="AM7" s="234">
        <v>2.1</v>
      </c>
      <c r="AN7" s="235"/>
      <c r="AO7" s="236"/>
      <c r="AP7" s="236"/>
      <c r="AQ7" s="60"/>
      <c r="AR7" s="67"/>
      <c r="AS7" s="50"/>
      <c r="AT7" s="67"/>
      <c r="AU7" s="50"/>
      <c r="AV7" s="61"/>
      <c r="AW7" s="50"/>
      <c r="AX7" s="253"/>
      <c r="AY7" s="254"/>
      <c r="AZ7" s="67"/>
      <c r="BA7" s="50"/>
      <c r="BB7" s="51" t="s">
        <v>48</v>
      </c>
      <c r="BC7" s="52"/>
      <c r="BD7" s="53">
        <f t="shared" ref="BD7:BD31" si="0">+F7-P7</f>
        <v>9392000</v>
      </c>
      <c r="BE7" s="54">
        <f t="shared" ref="BE7:BE31" si="1">SUM(G7:H7)-F7</f>
        <v>100</v>
      </c>
      <c r="BF7" s="54">
        <f t="shared" ref="BF7:BF31" si="2">SUM(G7:H7)-SUM(I7:O7)</f>
        <v>-95.220782479271293</v>
      </c>
      <c r="BG7" s="54">
        <f t="shared" ref="BG7:BG31" si="3">SUM(I7:O7)-F7</f>
        <v>195.22078247927129</v>
      </c>
      <c r="BH7" s="55" t="e">
        <f>+AA7-#REF!</f>
        <v>#REF!</v>
      </c>
      <c r="BJ7" s="56">
        <f t="shared" ref="BJ7:BJ25" si="4">+AH7-AJ7+AL7</f>
        <v>199100</v>
      </c>
      <c r="BK7" s="57">
        <f t="shared" ref="BK7:BK25" si="5">+BJ7/((F7-(BJ7/2)))*100</f>
        <v>2.1425996373399911</v>
      </c>
      <c r="BL7" s="58">
        <f t="shared" ref="BL7:BL25" si="6">+BK7-AM7</f>
        <v>4.2599637339991059E-2</v>
      </c>
    </row>
    <row r="8" spans="1:64" s="7" customFormat="1" ht="20.100000000000001" customHeight="1" x14ac:dyDescent="0.25">
      <c r="A8" s="59" t="s">
        <v>120</v>
      </c>
      <c r="B8" s="60">
        <v>2007</v>
      </c>
      <c r="C8" s="277">
        <v>837271</v>
      </c>
      <c r="D8" s="278"/>
      <c r="E8" s="279">
        <v>18333</v>
      </c>
      <c r="F8" s="280">
        <v>859200</v>
      </c>
      <c r="G8" s="280">
        <v>438100</v>
      </c>
      <c r="H8" s="280">
        <v>421100</v>
      </c>
      <c r="I8" s="280">
        <v>242400</v>
      </c>
      <c r="J8" s="237">
        <v>28.21057915889681</v>
      </c>
      <c r="K8" s="256">
        <v>153200</v>
      </c>
      <c r="L8" s="238">
        <v>17.82889237588584</v>
      </c>
      <c r="M8" s="256">
        <v>392000</v>
      </c>
      <c r="N8" s="316">
        <v>45.619763320196228</v>
      </c>
      <c r="O8" s="255">
        <v>71700</v>
      </c>
      <c r="P8" s="257"/>
      <c r="Q8" s="258">
        <v>8.3407651450211304</v>
      </c>
      <c r="R8" s="259"/>
      <c r="S8" s="279">
        <v>867000</v>
      </c>
      <c r="T8" s="279">
        <v>887200</v>
      </c>
      <c r="U8" s="279">
        <v>909400</v>
      </c>
      <c r="V8" s="279">
        <v>936200</v>
      </c>
      <c r="W8" s="279">
        <v>962600</v>
      </c>
      <c r="X8" s="279">
        <v>987600</v>
      </c>
      <c r="Y8" s="279">
        <v>1009400</v>
      </c>
      <c r="Z8" s="279">
        <v>1026700</v>
      </c>
      <c r="AA8" s="389">
        <v>57.607752131106224</v>
      </c>
      <c r="AB8" s="62">
        <v>27.35</v>
      </c>
      <c r="AC8" s="384">
        <v>47.018988796184644</v>
      </c>
      <c r="AD8" s="385">
        <v>51.234644043668091</v>
      </c>
      <c r="AE8" s="63"/>
      <c r="AF8" s="63">
        <v>0.80155498527425173</v>
      </c>
      <c r="AG8" s="390">
        <v>19.141621496697319</v>
      </c>
      <c r="AH8" s="391">
        <v>16400</v>
      </c>
      <c r="AI8" s="390">
        <v>8.5268160239478306</v>
      </c>
      <c r="AJ8" s="392">
        <v>7300</v>
      </c>
      <c r="AK8" s="390">
        <v>-6.1143668664470336</v>
      </c>
      <c r="AL8" s="64">
        <v>-5300</v>
      </c>
      <c r="AM8" s="390">
        <v>0.45004386063024548</v>
      </c>
      <c r="AN8" s="65">
        <v>50.741755058995231</v>
      </c>
      <c r="AO8" s="390">
        <v>1.5093999933780315</v>
      </c>
      <c r="AP8" s="390">
        <v>-6.8911497090718671E-2</v>
      </c>
      <c r="AQ8" s="66">
        <v>4.75</v>
      </c>
      <c r="AR8" s="390">
        <v>2.6</v>
      </c>
      <c r="AS8" s="81">
        <v>2003</v>
      </c>
      <c r="AT8" s="80">
        <v>35.700000000000003</v>
      </c>
      <c r="AU8" s="69">
        <v>2007</v>
      </c>
      <c r="AV8" s="68">
        <v>13.1</v>
      </c>
      <c r="AW8" s="352">
        <v>2010</v>
      </c>
      <c r="AX8" s="70">
        <v>65.400000000000006</v>
      </c>
      <c r="AY8" s="390">
        <v>63.8</v>
      </c>
      <c r="AZ8" s="390">
        <v>67.7</v>
      </c>
      <c r="BA8" s="71">
        <v>2001</v>
      </c>
      <c r="BB8" s="72" t="s">
        <v>49</v>
      </c>
      <c r="BC8" s="73"/>
      <c r="BD8" s="53">
        <f t="shared" si="0"/>
        <v>859200</v>
      </c>
      <c r="BE8" s="54">
        <f t="shared" si="1"/>
        <v>0</v>
      </c>
      <c r="BF8" s="54">
        <f t="shared" si="2"/>
        <v>-191.65923485497478</v>
      </c>
      <c r="BG8" s="54">
        <f t="shared" si="3"/>
        <v>191.65923485497478</v>
      </c>
      <c r="BH8" s="55" t="e">
        <f>+AA8-#REF!</f>
        <v>#REF!</v>
      </c>
      <c r="BJ8" s="56">
        <f t="shared" si="4"/>
        <v>3800</v>
      </c>
      <c r="BK8" s="57">
        <f t="shared" si="5"/>
        <v>0.4432520704537502</v>
      </c>
      <c r="BL8" s="58">
        <f t="shared" si="6"/>
        <v>-6.7917901764952826E-3</v>
      </c>
    </row>
    <row r="9" spans="1:64" s="7" customFormat="1" ht="20.100000000000001" customHeight="1" x14ac:dyDescent="0.25">
      <c r="A9" s="59" t="s">
        <v>50</v>
      </c>
      <c r="B9" s="60">
        <v>2009</v>
      </c>
      <c r="C9" s="281">
        <v>245580</v>
      </c>
      <c r="D9" s="278"/>
      <c r="E9" s="279">
        <v>18576</v>
      </c>
      <c r="F9" s="280">
        <v>259000</v>
      </c>
      <c r="G9" s="280">
        <v>130800</v>
      </c>
      <c r="H9" s="280">
        <v>128100</v>
      </c>
      <c r="I9" s="280">
        <v>60900</v>
      </c>
      <c r="J9" s="237">
        <v>23.508932784656032</v>
      </c>
      <c r="K9" s="256">
        <v>43800</v>
      </c>
      <c r="L9" s="238">
        <v>16.913716405507799</v>
      </c>
      <c r="M9" s="256">
        <v>122400</v>
      </c>
      <c r="N9" s="316">
        <v>47.267933423337539</v>
      </c>
      <c r="O9" s="255">
        <v>31900</v>
      </c>
      <c r="P9" s="257"/>
      <c r="Q9" s="317">
        <v>12.30941738649863</v>
      </c>
      <c r="R9" s="259"/>
      <c r="S9" s="279">
        <v>265500</v>
      </c>
      <c r="T9" s="279">
        <v>281500</v>
      </c>
      <c r="U9" s="279">
        <v>296900</v>
      </c>
      <c r="V9" s="279">
        <v>310900</v>
      </c>
      <c r="W9" s="279">
        <v>322500</v>
      </c>
      <c r="X9" s="279">
        <v>331600</v>
      </c>
      <c r="Y9" s="279">
        <v>338300</v>
      </c>
      <c r="Z9" s="279">
        <v>343200</v>
      </c>
      <c r="AA9" s="389">
        <v>55.807774132750232</v>
      </c>
      <c r="AB9" s="62">
        <v>31.61</v>
      </c>
      <c r="AC9" s="384">
        <v>13.940479147020509</v>
      </c>
      <c r="AD9" s="385">
        <v>16.735601891370965</v>
      </c>
      <c r="AE9" s="63"/>
      <c r="AF9" s="63">
        <v>1.8989615568955645</v>
      </c>
      <c r="AG9" s="390">
        <v>15.061555850543272</v>
      </c>
      <c r="AH9" s="391">
        <v>3900</v>
      </c>
      <c r="AI9" s="390">
        <v>5.7664591315663865</v>
      </c>
      <c r="AJ9" s="392">
        <v>1500</v>
      </c>
      <c r="AK9" s="390">
        <v>3.5594237949631991</v>
      </c>
      <c r="AL9" s="64">
        <v>900</v>
      </c>
      <c r="AM9" s="390">
        <v>1.2854520513940084</v>
      </c>
      <c r="AN9" s="65">
        <v>66.667888264516648</v>
      </c>
      <c r="AO9" s="390">
        <v>2.3007162169018178</v>
      </c>
      <c r="AP9" s="390">
        <v>-0.65822861817805711</v>
      </c>
      <c r="AQ9" s="66">
        <v>3.5867433367005983</v>
      </c>
      <c r="AR9" s="390">
        <v>2.19</v>
      </c>
      <c r="AS9" s="81">
        <v>2010</v>
      </c>
      <c r="AT9" s="390">
        <v>20</v>
      </c>
      <c r="AU9" s="69" t="s">
        <v>51</v>
      </c>
      <c r="AV9" s="68">
        <v>4.5999999999999996</v>
      </c>
      <c r="AW9" s="69">
        <v>2010</v>
      </c>
      <c r="AX9" s="68">
        <v>77.400000000000006</v>
      </c>
      <c r="AY9" s="390">
        <v>74.400000000000006</v>
      </c>
      <c r="AZ9" s="390">
        <v>80.7</v>
      </c>
      <c r="BA9" s="352">
        <v>2010</v>
      </c>
      <c r="BB9" s="74" t="s">
        <v>50</v>
      </c>
      <c r="BC9" s="75"/>
      <c r="BD9" s="53">
        <f t="shared" si="0"/>
        <v>259000</v>
      </c>
      <c r="BE9" s="54">
        <f t="shared" si="1"/>
        <v>-100</v>
      </c>
      <c r="BF9" s="54">
        <f t="shared" si="2"/>
        <v>-187.69058261351893</v>
      </c>
      <c r="BG9" s="54">
        <f t="shared" si="3"/>
        <v>87.690582613518927</v>
      </c>
      <c r="BH9" s="55" t="e">
        <f>+AA9-#REF!</f>
        <v>#REF!</v>
      </c>
      <c r="BJ9" s="56">
        <f t="shared" si="4"/>
        <v>3300</v>
      </c>
      <c r="BK9" s="57">
        <f t="shared" si="5"/>
        <v>1.282300369147076</v>
      </c>
      <c r="BL9" s="58">
        <f t="shared" si="6"/>
        <v>-3.1516822469324079E-3</v>
      </c>
    </row>
    <row r="10" spans="1:64" s="7" customFormat="1" ht="20.100000000000001" customHeight="1" x14ac:dyDescent="0.25">
      <c r="A10" s="76" t="s">
        <v>52</v>
      </c>
      <c r="B10" s="77">
        <v>2011</v>
      </c>
      <c r="C10" s="282">
        <v>7059653</v>
      </c>
      <c r="D10" s="283" t="s">
        <v>53</v>
      </c>
      <c r="E10" s="284">
        <v>462840</v>
      </c>
      <c r="F10" s="280">
        <v>7398500</v>
      </c>
      <c r="G10" s="280">
        <v>3863100</v>
      </c>
      <c r="H10" s="280">
        <v>3535300</v>
      </c>
      <c r="I10" s="280">
        <v>2933700</v>
      </c>
      <c r="J10" s="381">
        <v>39.439452821289898</v>
      </c>
      <c r="K10" s="380">
        <v>1478200</v>
      </c>
      <c r="L10" s="383">
        <v>20.050575069167373</v>
      </c>
      <c r="M10" s="380">
        <v>2688500</v>
      </c>
      <c r="N10" s="382">
        <v>36.466728825946468</v>
      </c>
      <c r="O10" s="379">
        <v>298100</v>
      </c>
      <c r="P10" s="387"/>
      <c r="Q10" s="378">
        <v>4.0432432835963814</v>
      </c>
      <c r="R10" s="259"/>
      <c r="S10" s="388">
        <v>7744600</v>
      </c>
      <c r="T10" s="388">
        <v>8635200</v>
      </c>
      <c r="U10" s="388">
        <v>9553100</v>
      </c>
      <c r="V10" s="388">
        <v>10491900</v>
      </c>
      <c r="W10" s="388">
        <v>11446000</v>
      </c>
      <c r="X10" s="388">
        <v>12402100</v>
      </c>
      <c r="Y10" s="388">
        <v>13334600</v>
      </c>
      <c r="Z10" s="388">
        <v>14212300</v>
      </c>
      <c r="AA10" s="389">
        <v>77.56057473361399</v>
      </c>
      <c r="AB10" s="386">
        <v>19.87</v>
      </c>
      <c r="AC10" s="384">
        <v>15.984909552025258</v>
      </c>
      <c r="AD10" s="385">
        <v>22.668429531210137</v>
      </c>
      <c r="AE10" s="78"/>
      <c r="AF10" s="78">
        <v>2.7955524487067898</v>
      </c>
      <c r="AG10" s="390">
        <v>32.535723546275101</v>
      </c>
      <c r="AH10" s="391">
        <v>240700</v>
      </c>
      <c r="AI10" s="390">
        <v>9.5061028355203057</v>
      </c>
      <c r="AJ10" s="392">
        <v>70300</v>
      </c>
      <c r="AK10" s="390">
        <v>0</v>
      </c>
      <c r="AL10" s="64">
        <v>0</v>
      </c>
      <c r="AM10" s="390">
        <v>2.2999999999999998</v>
      </c>
      <c r="AN10" s="65">
        <v>13</v>
      </c>
      <c r="AO10" s="390">
        <v>2.8</v>
      </c>
      <c r="AP10" s="390">
        <v>2.7</v>
      </c>
      <c r="AQ10" s="79">
        <v>5.5</v>
      </c>
      <c r="AR10" s="390">
        <v>4.4000000000000004</v>
      </c>
      <c r="AS10" s="81" t="s">
        <v>54</v>
      </c>
      <c r="AT10" s="390">
        <v>65</v>
      </c>
      <c r="AU10" s="69" t="s">
        <v>55</v>
      </c>
      <c r="AV10" s="68">
        <v>56.7</v>
      </c>
      <c r="AW10" s="390" t="s">
        <v>55</v>
      </c>
      <c r="AX10" s="68">
        <v>54.2</v>
      </c>
      <c r="AY10" s="80">
        <v>53.7</v>
      </c>
      <c r="AZ10" s="80">
        <v>54.8</v>
      </c>
      <c r="BA10" s="81">
        <v>2000</v>
      </c>
      <c r="BB10" s="72" t="s">
        <v>52</v>
      </c>
      <c r="BC10" s="73"/>
      <c r="BD10" s="53">
        <f t="shared" si="0"/>
        <v>7398500</v>
      </c>
      <c r="BE10" s="54">
        <f t="shared" si="1"/>
        <v>-100</v>
      </c>
      <c r="BF10" s="54">
        <f t="shared" si="2"/>
        <v>-195.9567567165941</v>
      </c>
      <c r="BG10" s="54">
        <f t="shared" si="3"/>
        <v>95.9567567165941</v>
      </c>
      <c r="BH10" s="55" t="e">
        <f>+AA10-#REF!</f>
        <v>#REF!</v>
      </c>
      <c r="BJ10" s="56">
        <f t="shared" si="4"/>
        <v>170400</v>
      </c>
      <c r="BK10" s="57">
        <f t="shared" si="5"/>
        <v>2.3300015041089521</v>
      </c>
      <c r="BL10" s="58">
        <f t="shared" si="6"/>
        <v>3.0001504108952304E-2</v>
      </c>
    </row>
    <row r="11" spans="1:64" s="7" customFormat="1" ht="20.100000000000001" customHeight="1" x14ac:dyDescent="0.25">
      <c r="A11" s="82" t="s">
        <v>56</v>
      </c>
      <c r="B11" s="60">
        <v>2009</v>
      </c>
      <c r="C11" s="285">
        <v>515870</v>
      </c>
      <c r="D11" s="278"/>
      <c r="E11" s="279">
        <v>28000</v>
      </c>
      <c r="F11" s="280">
        <v>610800</v>
      </c>
      <c r="G11" s="280">
        <v>311300</v>
      </c>
      <c r="H11" s="280">
        <v>299500</v>
      </c>
      <c r="I11" s="280">
        <v>240000</v>
      </c>
      <c r="J11" s="237">
        <v>39.293803391425598</v>
      </c>
      <c r="K11" s="256">
        <v>115800</v>
      </c>
      <c r="L11" s="238">
        <v>18.963767186627997</v>
      </c>
      <c r="M11" s="256">
        <v>223600</v>
      </c>
      <c r="N11" s="316">
        <v>36.605915723586087</v>
      </c>
      <c r="O11" s="255">
        <v>31400</v>
      </c>
      <c r="P11" s="257"/>
      <c r="Q11" s="317">
        <v>5.136513698360158</v>
      </c>
      <c r="R11" s="259"/>
      <c r="S11" s="279">
        <v>641900</v>
      </c>
      <c r="T11" s="279">
        <v>724400</v>
      </c>
      <c r="U11" s="279">
        <v>814500</v>
      </c>
      <c r="V11" s="279">
        <v>912400</v>
      </c>
      <c r="W11" s="279">
        <v>1017000</v>
      </c>
      <c r="X11" s="279">
        <v>1126300</v>
      </c>
      <c r="Y11" s="279">
        <v>1238700</v>
      </c>
      <c r="Z11" s="279">
        <v>1353700</v>
      </c>
      <c r="AA11" s="389">
        <v>79.954239007578025</v>
      </c>
      <c r="AB11" s="62">
        <v>20.239999999999998</v>
      </c>
      <c r="AC11" s="384">
        <v>21.813914298900396</v>
      </c>
      <c r="AD11" s="385">
        <v>32.587093774154319</v>
      </c>
      <c r="AE11" s="63"/>
      <c r="AF11" s="63">
        <v>2.7747023594661044</v>
      </c>
      <c r="AG11" s="390">
        <v>29.976525274006196</v>
      </c>
      <c r="AH11" s="391">
        <v>18300</v>
      </c>
      <c r="AI11" s="390">
        <v>5.0538983175270253</v>
      </c>
      <c r="AJ11" s="392">
        <v>3100</v>
      </c>
      <c r="AK11" s="390">
        <v>0</v>
      </c>
      <c r="AL11" s="64">
        <v>0</v>
      </c>
      <c r="AM11" s="390">
        <v>2.5238454165202602</v>
      </c>
      <c r="AN11" s="65">
        <v>19.733266132940468</v>
      </c>
      <c r="AO11" s="390">
        <v>4.6830366632974529</v>
      </c>
      <c r="AP11" s="390">
        <v>1.8159730744671219</v>
      </c>
      <c r="AQ11" s="66">
        <v>5.5340215449693702</v>
      </c>
      <c r="AR11" s="390" t="s">
        <v>57</v>
      </c>
      <c r="AS11" s="80" t="s">
        <v>58</v>
      </c>
      <c r="AT11" s="68" t="s">
        <v>59</v>
      </c>
      <c r="AU11" s="80" t="s">
        <v>58</v>
      </c>
      <c r="AV11" s="68" t="s">
        <v>60</v>
      </c>
      <c r="AW11" s="69">
        <v>2009</v>
      </c>
      <c r="AX11" s="68" t="s">
        <v>119</v>
      </c>
      <c r="AY11" s="80" t="s">
        <v>118</v>
      </c>
      <c r="AZ11" s="80" t="s">
        <v>117</v>
      </c>
      <c r="BA11" s="81">
        <v>2009</v>
      </c>
      <c r="BB11" s="72" t="s">
        <v>56</v>
      </c>
      <c r="BC11" s="73"/>
      <c r="BD11" s="53">
        <f t="shared" si="0"/>
        <v>610800</v>
      </c>
      <c r="BE11" s="54">
        <f t="shared" si="1"/>
        <v>0</v>
      </c>
      <c r="BF11" s="54">
        <f t="shared" si="2"/>
        <v>-94.86348630161956</v>
      </c>
      <c r="BG11" s="54">
        <f t="shared" si="3"/>
        <v>94.86348630161956</v>
      </c>
      <c r="BH11" s="55" t="e">
        <f>+AA11-#REF!</f>
        <v>#REF!</v>
      </c>
      <c r="BJ11" s="56">
        <f t="shared" si="4"/>
        <v>15200</v>
      </c>
      <c r="BK11" s="57">
        <f t="shared" si="5"/>
        <v>2.5198938992042441</v>
      </c>
      <c r="BL11" s="58">
        <f t="shared" si="6"/>
        <v>-3.9515173160160622E-3</v>
      </c>
    </row>
    <row r="12" spans="1:64" s="7" customFormat="1" ht="20.100000000000001" customHeight="1" x14ac:dyDescent="0.25">
      <c r="A12" s="76" t="s">
        <v>61</v>
      </c>
      <c r="B12" s="77">
        <v>2009</v>
      </c>
      <c r="C12" s="282">
        <v>234023</v>
      </c>
      <c r="D12" s="283"/>
      <c r="E12" s="284">
        <v>12281</v>
      </c>
      <c r="F12" s="280">
        <v>264700</v>
      </c>
      <c r="G12" s="280">
        <v>135200</v>
      </c>
      <c r="H12" s="280">
        <v>129500</v>
      </c>
      <c r="I12" s="280">
        <v>97700</v>
      </c>
      <c r="J12" s="237">
        <v>36.905982603124599</v>
      </c>
      <c r="K12" s="260">
        <v>54000</v>
      </c>
      <c r="L12" s="238">
        <v>20.400752432790799</v>
      </c>
      <c r="M12" s="260">
        <v>97100</v>
      </c>
      <c r="N12" s="316">
        <v>36.691932497092409</v>
      </c>
      <c r="O12" s="260">
        <v>15900</v>
      </c>
      <c r="P12" s="261"/>
      <c r="Q12" s="317">
        <v>5.9987919386219799</v>
      </c>
      <c r="R12" s="259"/>
      <c r="S12" s="279">
        <v>277500</v>
      </c>
      <c r="T12" s="279">
        <v>309300</v>
      </c>
      <c r="U12" s="279">
        <v>340200</v>
      </c>
      <c r="V12" s="279">
        <v>370400</v>
      </c>
      <c r="W12" s="279">
        <v>400000</v>
      </c>
      <c r="X12" s="279">
        <v>429200</v>
      </c>
      <c r="Y12" s="279">
        <v>457100</v>
      </c>
      <c r="Z12" s="279">
        <v>483000</v>
      </c>
      <c r="AA12" s="389">
        <v>75.153948008584848</v>
      </c>
      <c r="AB12" s="83">
        <v>21.32</v>
      </c>
      <c r="AC12" s="384">
        <v>21.549855889074667</v>
      </c>
      <c r="AD12" s="84">
        <v>30.159257225302497</v>
      </c>
      <c r="AE12" s="85"/>
      <c r="AF12" s="85">
        <v>2.5465309919479773</v>
      </c>
      <c r="AG12" s="390">
        <v>29.372111099992644</v>
      </c>
      <c r="AH12" s="391">
        <v>7800</v>
      </c>
      <c r="AI12" s="390">
        <v>5.0389413752881023</v>
      </c>
      <c r="AJ12" s="392">
        <v>1300</v>
      </c>
      <c r="AK12" s="390">
        <v>0</v>
      </c>
      <c r="AL12" s="64">
        <v>0</v>
      </c>
      <c r="AM12" s="390">
        <v>2.4634113269382327</v>
      </c>
      <c r="AN12" s="65">
        <v>24.439905479375959</v>
      </c>
      <c r="AO12" s="390">
        <v>3.5485090708895344</v>
      </c>
      <c r="AP12" s="390">
        <v>1.8737352487784267</v>
      </c>
      <c r="AQ12" s="66">
        <v>4.8315073987292338</v>
      </c>
      <c r="AR12" s="390">
        <v>4.4000000000000004</v>
      </c>
      <c r="AS12" s="80">
        <v>2009</v>
      </c>
      <c r="AT12" s="68">
        <v>66</v>
      </c>
      <c r="AU12" s="69">
        <v>2009</v>
      </c>
      <c r="AV12" s="68">
        <v>21</v>
      </c>
      <c r="AW12" s="69">
        <v>2009</v>
      </c>
      <c r="AX12" s="70">
        <v>71.099999999999994</v>
      </c>
      <c r="AY12" s="80">
        <v>69.599999999999994</v>
      </c>
      <c r="AZ12" s="390">
        <v>72.7</v>
      </c>
      <c r="BA12" s="81">
        <v>2009</v>
      </c>
      <c r="BB12" s="72" t="s">
        <v>61</v>
      </c>
      <c r="BC12" s="73"/>
      <c r="BD12" s="53">
        <f t="shared" si="0"/>
        <v>264700</v>
      </c>
      <c r="BE12" s="54">
        <f t="shared" si="1"/>
        <v>0</v>
      </c>
      <c r="BF12" s="54">
        <f t="shared" si="2"/>
        <v>-93.998667533043772</v>
      </c>
      <c r="BG12" s="54">
        <f t="shared" si="3"/>
        <v>93.998667533043772</v>
      </c>
      <c r="BH12" s="55" t="e">
        <f>+AA12-#REF!</f>
        <v>#REF!</v>
      </c>
      <c r="BJ12" s="56">
        <f t="shared" si="4"/>
        <v>6500</v>
      </c>
      <c r="BK12" s="57">
        <f t="shared" si="5"/>
        <v>2.4861350162554983</v>
      </c>
      <c r="BL12" s="58">
        <f t="shared" si="6"/>
        <v>2.2723689317265539E-2</v>
      </c>
    </row>
    <row r="13" spans="1:64" s="7" customFormat="1" ht="20.100000000000001" customHeight="1" x14ac:dyDescent="0.25">
      <c r="A13" s="86" t="s">
        <v>62</v>
      </c>
      <c r="B13" s="87"/>
      <c r="C13" s="292"/>
      <c r="D13" s="287"/>
      <c r="E13" s="286">
        <v>3156</v>
      </c>
      <c r="F13" s="474">
        <v>524900</v>
      </c>
      <c r="G13" s="474">
        <v>266800</v>
      </c>
      <c r="H13" s="474">
        <v>258100</v>
      </c>
      <c r="I13" s="474">
        <v>160600</v>
      </c>
      <c r="J13" s="313">
        <v>30.594653797874884</v>
      </c>
      <c r="K13" s="474">
        <v>97000</v>
      </c>
      <c r="L13" s="325">
        <v>18.488712144058194</v>
      </c>
      <c r="M13" s="474">
        <v>224600</v>
      </c>
      <c r="N13" s="399">
        <v>42.800537666576538</v>
      </c>
      <c r="O13" s="474">
        <v>42600</v>
      </c>
      <c r="P13" s="474">
        <v>0</v>
      </c>
      <c r="Q13" s="399">
        <v>8.116096391490391</v>
      </c>
      <c r="R13" s="404"/>
      <c r="S13" s="475">
        <v>541000</v>
      </c>
      <c r="T13" s="475">
        <v>570300</v>
      </c>
      <c r="U13" s="475">
        <v>594600</v>
      </c>
      <c r="V13" s="475">
        <v>618000</v>
      </c>
      <c r="W13" s="475">
        <v>641300</v>
      </c>
      <c r="X13" s="475">
        <v>664800</v>
      </c>
      <c r="Y13" s="475">
        <v>688100</v>
      </c>
      <c r="Z13" s="475">
        <v>711500</v>
      </c>
      <c r="AA13" s="463">
        <v>63.160750554085418</v>
      </c>
      <c r="AB13" s="470">
        <v>25.62262458212302</v>
      </c>
      <c r="AC13" s="449">
        <v>166.30712328984876</v>
      </c>
      <c r="AD13" s="450">
        <v>195.80963868967842</v>
      </c>
      <c r="AE13" s="451"/>
      <c r="AF13" s="451"/>
      <c r="AG13" s="470">
        <v>22.897542887156678</v>
      </c>
      <c r="AH13" s="454">
        <v>12000</v>
      </c>
      <c r="AI13" s="470">
        <v>6.207007163823989</v>
      </c>
      <c r="AJ13" s="457">
        <v>3300</v>
      </c>
      <c r="AK13" s="470">
        <v>-0.86160372455390455</v>
      </c>
      <c r="AL13" s="460">
        <v>-600</v>
      </c>
      <c r="AM13" s="470">
        <v>1.5828931998778786</v>
      </c>
      <c r="AN13" s="239"/>
      <c r="AO13" s="240"/>
      <c r="AP13" s="240"/>
      <c r="AQ13" s="91"/>
      <c r="AR13" s="92"/>
      <c r="AS13" s="93"/>
      <c r="AT13" s="94"/>
      <c r="AU13" s="95"/>
      <c r="AV13" s="94"/>
      <c r="AW13" s="96"/>
      <c r="AX13" s="263"/>
      <c r="AY13" s="264"/>
      <c r="AZ13" s="264"/>
      <c r="BA13" s="96"/>
      <c r="BB13" s="97" t="s">
        <v>62</v>
      </c>
      <c r="BC13" s="52"/>
      <c r="BD13" s="53">
        <f t="shared" si="0"/>
        <v>524900</v>
      </c>
      <c r="BE13" s="54">
        <f t="shared" si="1"/>
        <v>0</v>
      </c>
      <c r="BF13" s="54">
        <f t="shared" si="2"/>
        <v>8.1160963914589956</v>
      </c>
      <c r="BG13" s="54">
        <f t="shared" si="3"/>
        <v>-8.1160963914589956</v>
      </c>
      <c r="BH13" s="55" t="e">
        <f>+AA13-#REF!</f>
        <v>#REF!</v>
      </c>
      <c r="BJ13" s="56">
        <f t="shared" si="4"/>
        <v>8100</v>
      </c>
      <c r="BK13" s="57">
        <f t="shared" si="5"/>
        <v>1.5551502351924738</v>
      </c>
      <c r="BL13" s="58">
        <f t="shared" si="6"/>
        <v>-2.7742964685404825E-2</v>
      </c>
    </row>
    <row r="14" spans="1:64" s="7" customFormat="1" ht="20.100000000000001" customHeight="1" x14ac:dyDescent="0.25">
      <c r="A14" s="98" t="s">
        <v>63</v>
      </c>
      <c r="B14" s="99">
        <v>2010</v>
      </c>
      <c r="C14" s="288">
        <v>102843</v>
      </c>
      <c r="D14" s="289"/>
      <c r="E14" s="290">
        <v>701</v>
      </c>
      <c r="F14" s="291">
        <v>103000</v>
      </c>
      <c r="G14" s="291">
        <v>52400</v>
      </c>
      <c r="H14" s="291">
        <v>50600</v>
      </c>
      <c r="I14" s="291">
        <v>34800</v>
      </c>
      <c r="J14" s="241">
        <v>33.799611235556199</v>
      </c>
      <c r="K14" s="265">
        <v>21600</v>
      </c>
      <c r="L14" s="242">
        <v>20.955610790348679</v>
      </c>
      <c r="M14" s="265">
        <v>40100</v>
      </c>
      <c r="N14" s="242">
        <v>38.988199045889459</v>
      </c>
      <c r="O14" s="265">
        <v>6400</v>
      </c>
      <c r="P14" s="266"/>
      <c r="Q14" s="318">
        <v>6.2565789282056592</v>
      </c>
      <c r="R14" s="262"/>
      <c r="S14" s="294">
        <v>102800</v>
      </c>
      <c r="T14" s="294">
        <v>101500</v>
      </c>
      <c r="U14" s="294">
        <v>99600</v>
      </c>
      <c r="V14" s="294">
        <v>97900</v>
      </c>
      <c r="W14" s="294">
        <v>97000</v>
      </c>
      <c r="X14" s="294">
        <v>97200</v>
      </c>
      <c r="Y14" s="294">
        <v>97300</v>
      </c>
      <c r="Z14" s="294">
        <v>97300</v>
      </c>
      <c r="AA14" s="88">
        <v>66.822896764807453</v>
      </c>
      <c r="AB14" s="100">
        <v>22.23</v>
      </c>
      <c r="AC14" s="89">
        <v>146.86425251789871</v>
      </c>
      <c r="AD14" s="90">
        <v>139.5974724585077</v>
      </c>
      <c r="AE14" s="101"/>
      <c r="AF14" s="101">
        <v>0.25515838782127886</v>
      </c>
      <c r="AG14" s="92">
        <v>23.807139267845574</v>
      </c>
      <c r="AH14" s="415">
        <v>2500</v>
      </c>
      <c r="AI14" s="92">
        <v>5.3000141360757569</v>
      </c>
      <c r="AJ14" s="102">
        <v>500</v>
      </c>
      <c r="AK14" s="92">
        <v>-18.455229577603703</v>
      </c>
      <c r="AL14" s="103">
        <v>-1900</v>
      </c>
      <c r="AM14" s="92">
        <v>5.1895554166116438E-3</v>
      </c>
      <c r="AN14" s="104">
        <v>22.0273250598086</v>
      </c>
      <c r="AO14" s="92">
        <v>-2.1937358580185427</v>
      </c>
      <c r="AP14" s="92">
        <v>1.0117338432923491</v>
      </c>
      <c r="AQ14" s="105">
        <v>6.1</v>
      </c>
      <c r="AR14" s="92" t="s">
        <v>64</v>
      </c>
      <c r="AS14" s="93">
        <v>2010</v>
      </c>
      <c r="AT14" s="94" t="s">
        <v>65</v>
      </c>
      <c r="AU14" s="95">
        <v>2010</v>
      </c>
      <c r="AV14" s="106" t="s">
        <v>66</v>
      </c>
      <c r="AW14" s="95">
        <v>2010</v>
      </c>
      <c r="AX14" s="93" t="s">
        <v>115</v>
      </c>
      <c r="AY14" s="93" t="s">
        <v>116</v>
      </c>
      <c r="AZ14" s="92" t="s">
        <v>67</v>
      </c>
      <c r="BA14" s="93">
        <v>2010</v>
      </c>
      <c r="BB14" s="107" t="s">
        <v>63</v>
      </c>
      <c r="BC14" s="73"/>
      <c r="BD14" s="53">
        <f t="shared" si="0"/>
        <v>103000</v>
      </c>
      <c r="BE14" s="54">
        <f t="shared" si="1"/>
        <v>0</v>
      </c>
      <c r="BF14" s="54">
        <f t="shared" si="2"/>
        <v>6.256578928194358</v>
      </c>
      <c r="BG14" s="54">
        <f t="shared" si="3"/>
        <v>-6.256578928194358</v>
      </c>
      <c r="BH14" s="55" t="e">
        <f>+AA14-#REF!</f>
        <v>#REF!</v>
      </c>
      <c r="BJ14" s="56">
        <f t="shared" si="4"/>
        <v>100</v>
      </c>
      <c r="BK14" s="57">
        <f t="shared" si="5"/>
        <v>9.7134531325886342E-2</v>
      </c>
      <c r="BL14" s="58">
        <f t="shared" si="6"/>
        <v>9.1944975909274695E-2</v>
      </c>
    </row>
    <row r="15" spans="1:64" s="7" customFormat="1" ht="20.100000000000001" customHeight="1" x14ac:dyDescent="0.25">
      <c r="A15" s="108" t="s">
        <v>68</v>
      </c>
      <c r="B15" s="109">
        <v>2010</v>
      </c>
      <c r="C15" s="292">
        <v>159358</v>
      </c>
      <c r="D15" s="293"/>
      <c r="E15" s="294">
        <v>541</v>
      </c>
      <c r="F15" s="291">
        <v>174900</v>
      </c>
      <c r="G15" s="291">
        <v>89700</v>
      </c>
      <c r="H15" s="291">
        <v>85200</v>
      </c>
      <c r="I15" s="291">
        <v>44100</v>
      </c>
      <c r="J15" s="241">
        <v>25.189380429610669</v>
      </c>
      <c r="K15" s="267">
        <v>30700</v>
      </c>
      <c r="L15" s="242">
        <v>17.57304328762363</v>
      </c>
      <c r="M15" s="267">
        <v>79300</v>
      </c>
      <c r="N15" s="242">
        <v>45.356187747755868</v>
      </c>
      <c r="O15" s="267">
        <v>20800</v>
      </c>
      <c r="P15" s="266"/>
      <c r="Q15" s="318">
        <v>11.88138853500983</v>
      </c>
      <c r="R15" s="262"/>
      <c r="S15" s="294">
        <v>184200</v>
      </c>
      <c r="T15" s="294">
        <v>197600</v>
      </c>
      <c r="U15" s="294">
        <v>207200</v>
      </c>
      <c r="V15" s="294">
        <v>214800</v>
      </c>
      <c r="W15" s="294">
        <v>220500</v>
      </c>
      <c r="X15" s="294">
        <v>225200</v>
      </c>
      <c r="Y15" s="294">
        <v>229500</v>
      </c>
      <c r="Z15" s="294">
        <v>233500</v>
      </c>
      <c r="AA15" s="88">
        <v>58.90866351724349</v>
      </c>
      <c r="AB15" s="110">
        <v>29.8</v>
      </c>
      <c r="AC15" s="89">
        <v>323.34521444987985</v>
      </c>
      <c r="AD15" s="90">
        <v>397.09488765205174</v>
      </c>
      <c r="AE15" s="111"/>
      <c r="AF15" s="111">
        <v>0.28986983181127102</v>
      </c>
      <c r="AG15" s="92">
        <v>18.727249154729066</v>
      </c>
      <c r="AH15" s="415">
        <v>3300</v>
      </c>
      <c r="AI15" s="92">
        <v>6.4107442520981275</v>
      </c>
      <c r="AJ15" s="102">
        <v>1100</v>
      </c>
      <c r="AK15" s="92">
        <v>14.064737322151935</v>
      </c>
      <c r="AL15" s="103">
        <v>2400</v>
      </c>
      <c r="AM15" s="92">
        <v>2.6381242224782873</v>
      </c>
      <c r="AN15" s="104">
        <v>94.1</v>
      </c>
      <c r="AO15" s="94">
        <v>0.3937974606275525</v>
      </c>
      <c r="AP15" s="351">
        <v>-1.230422513848684</v>
      </c>
      <c r="AQ15" s="112">
        <v>3.8</v>
      </c>
      <c r="AR15" s="94">
        <v>3</v>
      </c>
      <c r="AS15" s="95">
        <v>2010</v>
      </c>
      <c r="AT15" s="94">
        <v>60</v>
      </c>
      <c r="AU15" s="95">
        <v>2010</v>
      </c>
      <c r="AV15" s="94">
        <v>14.9</v>
      </c>
      <c r="AW15" s="95">
        <v>2010</v>
      </c>
      <c r="AX15" s="92">
        <v>73.599999999999994</v>
      </c>
      <c r="AY15" s="92">
        <v>71.099999999999994</v>
      </c>
      <c r="AZ15" s="92">
        <v>76.099999999999994</v>
      </c>
      <c r="BA15" s="93">
        <v>2000</v>
      </c>
      <c r="BB15" s="107" t="s">
        <v>68</v>
      </c>
      <c r="BC15" s="73"/>
      <c r="BD15" s="53">
        <f t="shared" si="0"/>
        <v>174900</v>
      </c>
      <c r="BE15" s="54">
        <f t="shared" si="1"/>
        <v>0</v>
      </c>
      <c r="BF15" s="54">
        <f t="shared" si="2"/>
        <v>-88.118611465004506</v>
      </c>
      <c r="BG15" s="54">
        <f t="shared" si="3"/>
        <v>88.118611465004506</v>
      </c>
      <c r="BH15" s="55" t="e">
        <f>+AA15-#REF!</f>
        <v>#REF!</v>
      </c>
      <c r="BJ15" s="56">
        <f t="shared" si="4"/>
        <v>4600</v>
      </c>
      <c r="BK15" s="57">
        <f t="shared" si="5"/>
        <v>2.6651216685979144</v>
      </c>
      <c r="BL15" s="58">
        <f t="shared" si="6"/>
        <v>2.6997446119627178E-2</v>
      </c>
    </row>
    <row r="16" spans="1:64" s="7" customFormat="1" ht="20.100000000000001" customHeight="1" x14ac:dyDescent="0.25">
      <c r="A16" s="98" t="s">
        <v>69</v>
      </c>
      <c r="B16" s="99">
        <v>2010</v>
      </c>
      <c r="C16" s="288">
        <v>103058</v>
      </c>
      <c r="D16" s="289"/>
      <c r="E16" s="290">
        <v>811</v>
      </c>
      <c r="F16" s="291">
        <v>108800</v>
      </c>
      <c r="G16" s="291">
        <v>53600</v>
      </c>
      <c r="H16" s="291">
        <v>55200</v>
      </c>
      <c r="I16" s="291">
        <v>38500</v>
      </c>
      <c r="J16" s="241">
        <v>35.349771428443802</v>
      </c>
      <c r="K16" s="265">
        <v>22200</v>
      </c>
      <c r="L16" s="242">
        <v>20.403272301675393</v>
      </c>
      <c r="M16" s="265">
        <v>42000</v>
      </c>
      <c r="N16" s="242">
        <v>38.617898924046919</v>
      </c>
      <c r="O16" s="265">
        <v>6100</v>
      </c>
      <c r="P16" s="266"/>
      <c r="Q16" s="318">
        <v>5.6290573458337798</v>
      </c>
      <c r="R16" s="262"/>
      <c r="S16" s="294">
        <v>113400</v>
      </c>
      <c r="T16" s="294">
        <v>125600</v>
      </c>
      <c r="U16" s="294">
        <v>137600</v>
      </c>
      <c r="V16" s="294">
        <v>149800</v>
      </c>
      <c r="W16" s="294">
        <v>162900</v>
      </c>
      <c r="X16" s="294">
        <v>177100</v>
      </c>
      <c r="Y16" s="294">
        <v>192200</v>
      </c>
      <c r="Z16" s="294">
        <v>208000</v>
      </c>
      <c r="AA16" s="88">
        <v>69.430727861290521</v>
      </c>
      <c r="AB16" s="100">
        <v>22.01</v>
      </c>
      <c r="AC16" s="89">
        <v>134.20474859848213</v>
      </c>
      <c r="AD16" s="90">
        <v>184.76652496196425</v>
      </c>
      <c r="AE16" s="101"/>
      <c r="AF16" s="111">
        <v>2.154531977760755</v>
      </c>
      <c r="AG16" s="92">
        <v>29.882481476128788</v>
      </c>
      <c r="AH16" s="415">
        <v>3300</v>
      </c>
      <c r="AI16" s="92">
        <v>8.4547592445757722</v>
      </c>
      <c r="AJ16" s="102">
        <v>900</v>
      </c>
      <c r="AK16" s="92">
        <v>-0.7055506253279944</v>
      </c>
      <c r="AL16" s="103">
        <v>-100</v>
      </c>
      <c r="AM16" s="92">
        <v>2.0722171606225022</v>
      </c>
      <c r="AN16" s="104">
        <v>54.1</v>
      </c>
      <c r="AO16" s="94">
        <v>4.3806402419836887</v>
      </c>
      <c r="AP16" s="92">
        <v>0.22620626142310388</v>
      </c>
      <c r="AQ16" s="91">
        <v>6.2</v>
      </c>
      <c r="AR16" s="94">
        <v>3.9</v>
      </c>
      <c r="AS16" s="113">
        <v>2010</v>
      </c>
      <c r="AT16" s="94">
        <v>49</v>
      </c>
      <c r="AU16" s="113">
        <v>2010</v>
      </c>
      <c r="AV16" s="94">
        <v>45</v>
      </c>
      <c r="AW16" s="95">
        <v>2010</v>
      </c>
      <c r="AX16" s="92">
        <v>62.2</v>
      </c>
      <c r="AY16" s="92">
        <v>58</v>
      </c>
      <c r="AZ16" s="92">
        <v>66.3</v>
      </c>
      <c r="BA16" s="93">
        <v>2010</v>
      </c>
      <c r="BB16" s="107" t="s">
        <v>69</v>
      </c>
      <c r="BC16" s="73"/>
      <c r="BD16" s="53">
        <f t="shared" si="0"/>
        <v>108800</v>
      </c>
      <c r="BE16" s="54">
        <f t="shared" si="1"/>
        <v>0</v>
      </c>
      <c r="BF16" s="54">
        <f t="shared" si="2"/>
        <v>-94.370942654175451</v>
      </c>
      <c r="BG16" s="54">
        <f t="shared" si="3"/>
        <v>94.370942654175451</v>
      </c>
      <c r="BH16" s="55" t="e">
        <f>+AA16-#REF!</f>
        <v>#REF!</v>
      </c>
      <c r="BJ16" s="56">
        <f t="shared" si="4"/>
        <v>2300</v>
      </c>
      <c r="BK16" s="57">
        <f t="shared" si="5"/>
        <v>2.1365536460752437</v>
      </c>
      <c r="BL16" s="58">
        <f t="shared" si="6"/>
        <v>6.433648545274151E-2</v>
      </c>
    </row>
    <row r="17" spans="1:64" s="7" customFormat="1" ht="20.100000000000001" customHeight="1" x14ac:dyDescent="0.25">
      <c r="A17" s="108" t="s">
        <v>70</v>
      </c>
      <c r="B17" s="109">
        <v>2011</v>
      </c>
      <c r="C17" s="292">
        <v>53158</v>
      </c>
      <c r="D17" s="293"/>
      <c r="E17" s="294">
        <v>181</v>
      </c>
      <c r="F17" s="291">
        <v>54200</v>
      </c>
      <c r="G17" s="291">
        <v>27800</v>
      </c>
      <c r="H17" s="291">
        <v>26400</v>
      </c>
      <c r="I17" s="291">
        <v>21800</v>
      </c>
      <c r="J17" s="241">
        <v>40.220752982007099</v>
      </c>
      <c r="K17" s="267">
        <v>9700</v>
      </c>
      <c r="L17" s="242">
        <v>17.846265035077469</v>
      </c>
      <c r="M17" s="267">
        <v>20200</v>
      </c>
      <c r="N17" s="242">
        <v>37.379829510831541</v>
      </c>
      <c r="O17" s="267">
        <v>2500</v>
      </c>
      <c r="P17" s="266"/>
      <c r="Q17" s="318">
        <v>4.5531524720838625</v>
      </c>
      <c r="R17" s="262"/>
      <c r="S17" s="294">
        <v>54900</v>
      </c>
      <c r="T17" s="294">
        <v>55900</v>
      </c>
      <c r="U17" s="294">
        <v>56700</v>
      </c>
      <c r="V17" s="294">
        <v>58700</v>
      </c>
      <c r="W17" s="294">
        <v>61800</v>
      </c>
      <c r="X17" s="294">
        <v>64700</v>
      </c>
      <c r="Y17" s="294">
        <v>67600</v>
      </c>
      <c r="Z17" s="294">
        <v>70700</v>
      </c>
      <c r="AA17" s="88">
        <v>81.073821754444026</v>
      </c>
      <c r="AB17" s="110">
        <v>20.22</v>
      </c>
      <c r="AC17" s="89">
        <v>299.26142283687238</v>
      </c>
      <c r="AD17" s="90">
        <v>324.55662899204918</v>
      </c>
      <c r="AE17" s="111"/>
      <c r="AF17" s="111">
        <v>0.37154303786392201</v>
      </c>
      <c r="AG17" s="92">
        <v>29.633814653245363</v>
      </c>
      <c r="AH17" s="415">
        <v>1600</v>
      </c>
      <c r="AI17" s="92">
        <v>4.3907273339520865</v>
      </c>
      <c r="AJ17" s="102">
        <v>200</v>
      </c>
      <c r="AK17" s="92">
        <v>-17.101953468807427</v>
      </c>
      <c r="AL17" s="103">
        <v>-900</v>
      </c>
      <c r="AM17" s="92">
        <v>0.81411338504858499</v>
      </c>
      <c r="AN17" s="104">
        <v>73.8</v>
      </c>
      <c r="AO17" s="94">
        <v>1.4043000448041578</v>
      </c>
      <c r="AP17" s="92">
        <v>-1.9893099950613804</v>
      </c>
      <c r="AQ17" s="91">
        <v>6.8</v>
      </c>
      <c r="AR17" s="92">
        <v>4.0999999999999996</v>
      </c>
      <c r="AS17" s="93">
        <v>2011</v>
      </c>
      <c r="AT17" s="94">
        <v>85</v>
      </c>
      <c r="AU17" s="95">
        <v>2011</v>
      </c>
      <c r="AV17" s="94">
        <v>26.3</v>
      </c>
      <c r="AW17" s="95">
        <v>2011</v>
      </c>
      <c r="AX17" s="92">
        <v>70</v>
      </c>
      <c r="AY17" s="92">
        <v>67.3</v>
      </c>
      <c r="AZ17" s="92">
        <v>72.599999999999994</v>
      </c>
      <c r="BA17" s="93">
        <v>2011</v>
      </c>
      <c r="BB17" s="107" t="s">
        <v>70</v>
      </c>
      <c r="BC17" s="73"/>
      <c r="BD17" s="53">
        <f t="shared" si="0"/>
        <v>54200</v>
      </c>
      <c r="BE17" s="54">
        <f t="shared" si="1"/>
        <v>0</v>
      </c>
      <c r="BF17" s="54">
        <f t="shared" si="2"/>
        <v>-95.446847527913633</v>
      </c>
      <c r="BG17" s="54">
        <f t="shared" si="3"/>
        <v>95.446847527913633</v>
      </c>
      <c r="BH17" s="55" t="e">
        <f>+AA17-#REF!</f>
        <v>#REF!</v>
      </c>
      <c r="BJ17" s="56">
        <f t="shared" si="4"/>
        <v>500</v>
      </c>
      <c r="BK17" s="57">
        <f t="shared" si="5"/>
        <v>0.92678405931417973</v>
      </c>
      <c r="BL17" s="58">
        <f t="shared" si="6"/>
        <v>0.11267067426559474</v>
      </c>
    </row>
    <row r="18" spans="1:64" s="7" customFormat="1" ht="20.100000000000001" customHeight="1" x14ac:dyDescent="0.25">
      <c r="A18" s="114" t="s">
        <v>71</v>
      </c>
      <c r="B18" s="109">
        <v>2011</v>
      </c>
      <c r="C18" s="295">
        <v>10084</v>
      </c>
      <c r="D18" s="293"/>
      <c r="E18" s="290">
        <v>21</v>
      </c>
      <c r="F18" s="291">
        <v>10500</v>
      </c>
      <c r="G18" s="291">
        <v>5300</v>
      </c>
      <c r="H18" s="291">
        <v>5200</v>
      </c>
      <c r="I18" s="291">
        <v>4100</v>
      </c>
      <c r="J18" s="241">
        <v>38.927152263846494</v>
      </c>
      <c r="K18" s="265">
        <v>1900</v>
      </c>
      <c r="L18" s="242">
        <v>17.790739650859372</v>
      </c>
      <c r="M18" s="265">
        <v>4200</v>
      </c>
      <c r="N18" s="242">
        <v>39.967702298013528</v>
      </c>
      <c r="O18" s="265">
        <v>300</v>
      </c>
      <c r="P18" s="266"/>
      <c r="Q18" s="318">
        <v>3.3144057872805313</v>
      </c>
      <c r="R18" s="262"/>
      <c r="S18" s="294">
        <v>10800</v>
      </c>
      <c r="T18" s="294">
        <v>11700</v>
      </c>
      <c r="U18" s="294">
        <v>12700</v>
      </c>
      <c r="V18" s="294">
        <v>13700</v>
      </c>
      <c r="W18" s="294">
        <v>14700</v>
      </c>
      <c r="X18" s="294">
        <v>15500</v>
      </c>
      <c r="Y18" s="294">
        <v>16300</v>
      </c>
      <c r="Z18" s="294">
        <v>17100</v>
      </c>
      <c r="AA18" s="88">
        <v>73.134864144221254</v>
      </c>
      <c r="AB18" s="100">
        <v>21.33</v>
      </c>
      <c r="AC18" s="89">
        <v>499.14143941149996</v>
      </c>
      <c r="AD18" s="90">
        <v>653.25803459406188</v>
      </c>
      <c r="AE18" s="101"/>
      <c r="AF18" s="111">
        <v>1.7633197307036503</v>
      </c>
      <c r="AG18" s="92">
        <v>34.52715122807426</v>
      </c>
      <c r="AH18" s="415">
        <v>400</v>
      </c>
      <c r="AI18" s="92">
        <v>7.9150851886989706</v>
      </c>
      <c r="AJ18" s="102">
        <v>100</v>
      </c>
      <c r="AK18" s="92">
        <v>-9.3629219567267725</v>
      </c>
      <c r="AL18" s="103">
        <v>-100</v>
      </c>
      <c r="AM18" s="92">
        <v>1.7249144082648518</v>
      </c>
      <c r="AN18" s="349">
        <v>100</v>
      </c>
      <c r="AO18" s="350">
        <v>1.7633197307036503</v>
      </c>
      <c r="AP18" s="350" t="s">
        <v>72</v>
      </c>
      <c r="AQ18" s="112">
        <v>6</v>
      </c>
      <c r="AR18" s="92">
        <v>4.3</v>
      </c>
      <c r="AS18" s="92" t="s">
        <v>73</v>
      </c>
      <c r="AT18" s="94">
        <v>81</v>
      </c>
      <c r="AU18" s="95" t="s">
        <v>73</v>
      </c>
      <c r="AV18" s="94">
        <v>33</v>
      </c>
      <c r="AW18" s="95" t="s">
        <v>74</v>
      </c>
      <c r="AX18" s="92">
        <v>60.35</v>
      </c>
      <c r="AY18" s="92">
        <v>57.5</v>
      </c>
      <c r="AZ18" s="92">
        <v>63.2</v>
      </c>
      <c r="BA18" s="93" t="s">
        <v>74</v>
      </c>
      <c r="BB18" s="107" t="s">
        <v>71</v>
      </c>
      <c r="BC18" s="73"/>
      <c r="BD18" s="53">
        <f t="shared" si="0"/>
        <v>10500</v>
      </c>
      <c r="BE18" s="54">
        <f t="shared" si="1"/>
        <v>0</v>
      </c>
      <c r="BF18" s="54">
        <f t="shared" si="2"/>
        <v>-96.68559421271857</v>
      </c>
      <c r="BG18" s="54">
        <f t="shared" si="3"/>
        <v>96.68559421271857</v>
      </c>
      <c r="BH18" s="55" t="e">
        <f>+AA18-#REF!</f>
        <v>#REF!</v>
      </c>
      <c r="BJ18" s="56">
        <f t="shared" si="4"/>
        <v>200</v>
      </c>
      <c r="BK18" s="57">
        <f t="shared" si="5"/>
        <v>1.9230769230769231</v>
      </c>
      <c r="BL18" s="58">
        <f t="shared" si="6"/>
        <v>0.19816251481207137</v>
      </c>
    </row>
    <row r="19" spans="1:64" s="7" customFormat="1" ht="20.100000000000001" customHeight="1" x14ac:dyDescent="0.25">
      <c r="A19" s="108" t="s">
        <v>75</v>
      </c>
      <c r="B19" s="109">
        <v>2010</v>
      </c>
      <c r="C19" s="292">
        <v>53883</v>
      </c>
      <c r="D19" s="293"/>
      <c r="E19" s="294">
        <v>457</v>
      </c>
      <c r="F19" s="291">
        <v>55700</v>
      </c>
      <c r="G19" s="291">
        <v>28700</v>
      </c>
      <c r="H19" s="291">
        <v>27000</v>
      </c>
      <c r="I19" s="291">
        <v>13800</v>
      </c>
      <c r="J19" s="420">
        <v>24.854322597235001</v>
      </c>
      <c r="K19" s="419">
        <v>8400</v>
      </c>
      <c r="L19" s="421">
        <v>15.031659459834641</v>
      </c>
      <c r="M19" s="419">
        <v>29300</v>
      </c>
      <c r="N19" s="420">
        <v>52.531793376111047</v>
      </c>
      <c r="O19" s="419">
        <v>4200</v>
      </c>
      <c r="P19" s="418"/>
      <c r="Q19" s="423">
        <v>7.5822245668193435</v>
      </c>
      <c r="R19" s="422"/>
      <c r="S19" s="410">
        <v>56900</v>
      </c>
      <c r="T19" s="410">
        <v>59700</v>
      </c>
      <c r="U19" s="410">
        <v>62200</v>
      </c>
      <c r="V19" s="410">
        <v>64400</v>
      </c>
      <c r="W19" s="410">
        <v>65900</v>
      </c>
      <c r="X19" s="410">
        <v>66700</v>
      </c>
      <c r="Y19" s="410">
        <v>66900</v>
      </c>
      <c r="Z19" s="410">
        <v>66800</v>
      </c>
      <c r="AA19" s="463">
        <v>48.00901345704635</v>
      </c>
      <c r="AB19" s="409">
        <v>34.799999999999997</v>
      </c>
      <c r="AC19" s="449">
        <v>121.92960021849497</v>
      </c>
      <c r="AD19" s="450">
        <v>140.86283062526672</v>
      </c>
      <c r="AE19" s="414"/>
      <c r="AF19" s="414">
        <v>-2.5048925551511889</v>
      </c>
      <c r="AG19" s="411">
        <v>14.900832301813931</v>
      </c>
      <c r="AH19" s="415">
        <v>800</v>
      </c>
      <c r="AI19" s="411">
        <v>3.5470836761992959</v>
      </c>
      <c r="AJ19" s="416">
        <v>200</v>
      </c>
      <c r="AK19" s="92">
        <v>0</v>
      </c>
      <c r="AL19" s="417">
        <v>0</v>
      </c>
      <c r="AM19" s="92">
        <v>1.3421057489875499</v>
      </c>
      <c r="AN19" s="412">
        <v>90.134496756764577</v>
      </c>
      <c r="AO19" s="426">
        <v>3.6995041188945961</v>
      </c>
      <c r="AP19" s="411">
        <v>2.3015468109513808</v>
      </c>
      <c r="AQ19" s="413">
        <v>3.7</v>
      </c>
      <c r="AR19" s="92">
        <v>2.2000000000000002</v>
      </c>
      <c r="AS19" s="92">
        <v>2010</v>
      </c>
      <c r="AT19" s="94">
        <v>53.4</v>
      </c>
      <c r="AU19" s="95">
        <v>2010</v>
      </c>
      <c r="AV19" s="426">
        <v>4.8590864917395526</v>
      </c>
      <c r="AW19" s="425" t="s">
        <v>76</v>
      </c>
      <c r="AX19" s="411">
        <v>76.3</v>
      </c>
      <c r="AY19" s="411">
        <v>74.95</v>
      </c>
      <c r="AZ19" s="411">
        <v>77.64</v>
      </c>
      <c r="BA19" s="424" t="s">
        <v>121</v>
      </c>
      <c r="BB19" s="117" t="s">
        <v>75</v>
      </c>
      <c r="BC19" s="75"/>
      <c r="BD19" s="53">
        <f t="shared" si="0"/>
        <v>55700</v>
      </c>
      <c r="BE19" s="54">
        <f t="shared" si="1"/>
        <v>0</v>
      </c>
      <c r="BF19" s="54">
        <f t="shared" si="2"/>
        <v>-92.417775433175848</v>
      </c>
      <c r="BG19" s="54">
        <f t="shared" si="3"/>
        <v>92.417775433175848</v>
      </c>
      <c r="BH19" s="55" t="e">
        <f>+AA19-#REF!</f>
        <v>#REF!</v>
      </c>
      <c r="BJ19" s="56">
        <f t="shared" si="4"/>
        <v>600</v>
      </c>
      <c r="BK19" s="57">
        <f t="shared" si="5"/>
        <v>1.0830324909747291</v>
      </c>
      <c r="BL19" s="58">
        <f t="shared" si="6"/>
        <v>-0.25907325801282077</v>
      </c>
    </row>
    <row r="20" spans="1:64" s="7" customFormat="1" ht="20.100000000000001" customHeight="1" x14ac:dyDescent="0.25">
      <c r="A20" s="98" t="s">
        <v>77</v>
      </c>
      <c r="B20" s="99">
        <v>2012</v>
      </c>
      <c r="C20" s="288">
        <v>17445</v>
      </c>
      <c r="D20" s="289"/>
      <c r="E20" s="290">
        <v>444</v>
      </c>
      <c r="F20" s="291">
        <v>17800</v>
      </c>
      <c r="G20" s="291">
        <v>9400</v>
      </c>
      <c r="H20" s="291">
        <v>8400</v>
      </c>
      <c r="I20" s="291">
        <v>3500</v>
      </c>
      <c r="J20" s="241">
        <v>19.856768768017638</v>
      </c>
      <c r="K20" s="265">
        <v>2600</v>
      </c>
      <c r="L20" s="242">
        <v>14.69506509288235</v>
      </c>
      <c r="M20" s="265">
        <v>9400</v>
      </c>
      <c r="N20" s="242">
        <v>53.025684623904198</v>
      </c>
      <c r="O20" s="265">
        <v>2200</v>
      </c>
      <c r="P20" s="266"/>
      <c r="Q20" s="318">
        <v>12.4224815151958</v>
      </c>
      <c r="R20" s="262"/>
      <c r="S20" s="294">
        <v>17900</v>
      </c>
      <c r="T20" s="294">
        <v>18300</v>
      </c>
      <c r="U20" s="294">
        <v>18500</v>
      </c>
      <c r="V20" s="294">
        <v>18600</v>
      </c>
      <c r="W20" s="294">
        <v>18600</v>
      </c>
      <c r="X20" s="294">
        <v>18400</v>
      </c>
      <c r="Y20" s="294">
        <v>18200</v>
      </c>
      <c r="Z20" s="294">
        <v>18000</v>
      </c>
      <c r="AA20" s="88">
        <v>47.665228778783252</v>
      </c>
      <c r="AB20" s="100">
        <v>36.200000000000003</v>
      </c>
      <c r="AC20" s="89">
        <v>40.030434450437163</v>
      </c>
      <c r="AD20" s="90">
        <v>41.905232832241438</v>
      </c>
      <c r="AE20" s="101"/>
      <c r="AF20" s="111">
        <v>-1.885976486186556</v>
      </c>
      <c r="AG20" s="92">
        <v>13.582213516874145</v>
      </c>
      <c r="AH20" s="415">
        <v>200</v>
      </c>
      <c r="AI20" s="92">
        <v>8.5579456033506069</v>
      </c>
      <c r="AJ20" s="102">
        <v>200</v>
      </c>
      <c r="AK20" s="92">
        <v>1.2664071300257262E-2</v>
      </c>
      <c r="AL20" s="103">
        <v>0</v>
      </c>
      <c r="AM20" s="92">
        <v>0.50369319848237959</v>
      </c>
      <c r="AN20" s="104">
        <v>77.354699351986739</v>
      </c>
      <c r="AO20" s="94">
        <v>-1.0462111698518779E-2</v>
      </c>
      <c r="AP20" s="92">
        <v>3.8593399478188108</v>
      </c>
      <c r="AQ20" s="112">
        <v>3.86</v>
      </c>
      <c r="AR20" s="92">
        <v>1.7</v>
      </c>
      <c r="AS20" s="93">
        <v>2010</v>
      </c>
      <c r="AT20" s="94">
        <v>27</v>
      </c>
      <c r="AU20" s="95">
        <v>2010</v>
      </c>
      <c r="AV20" s="94">
        <v>12.2</v>
      </c>
      <c r="AW20" s="95">
        <v>2010</v>
      </c>
      <c r="AX20" s="92">
        <v>68.994097246745582</v>
      </c>
      <c r="AY20" s="92">
        <v>66.3</v>
      </c>
      <c r="AZ20" s="92">
        <v>72.099999999999994</v>
      </c>
      <c r="BA20" s="93" t="s">
        <v>78</v>
      </c>
      <c r="BB20" s="107" t="s">
        <v>77</v>
      </c>
      <c r="BC20" s="73"/>
      <c r="BD20" s="53">
        <f t="shared" si="0"/>
        <v>17800</v>
      </c>
      <c r="BE20" s="54">
        <f t="shared" si="1"/>
        <v>0</v>
      </c>
      <c r="BF20" s="54">
        <f t="shared" si="2"/>
        <v>12.422481515197433</v>
      </c>
      <c r="BG20" s="54">
        <f t="shared" si="3"/>
        <v>-12.422481515197433</v>
      </c>
      <c r="BH20" s="55" t="e">
        <f>+AA20-#REF!</f>
        <v>#REF!</v>
      </c>
      <c r="BJ20" s="56">
        <f t="shared" si="4"/>
        <v>0</v>
      </c>
      <c r="BK20" s="57">
        <f t="shared" si="5"/>
        <v>0</v>
      </c>
      <c r="BL20" s="58">
        <f t="shared" si="6"/>
        <v>-0.50369319848237959</v>
      </c>
    </row>
    <row r="21" spans="1:64" s="7" customFormat="1" ht="20.100000000000001" customHeight="1" x14ac:dyDescent="0.25">
      <c r="A21" s="118" t="s">
        <v>79</v>
      </c>
      <c r="B21" s="119"/>
      <c r="C21" s="355"/>
      <c r="D21" s="297"/>
      <c r="E21" s="296">
        <v>8126</v>
      </c>
      <c r="F21" s="476">
        <v>649600</v>
      </c>
      <c r="G21" s="476">
        <v>331900</v>
      </c>
      <c r="H21" s="476">
        <v>317700</v>
      </c>
      <c r="I21" s="476">
        <v>206300</v>
      </c>
      <c r="J21" s="314">
        <v>31.751828417493822</v>
      </c>
      <c r="K21" s="476">
        <v>120400</v>
      </c>
      <c r="L21" s="402">
        <v>18.535645732445904</v>
      </c>
      <c r="M21" s="476">
        <v>266600</v>
      </c>
      <c r="N21" s="402">
        <v>41.04070458563109</v>
      </c>
      <c r="O21" s="476">
        <v>56300</v>
      </c>
      <c r="P21" s="476">
        <v>0</v>
      </c>
      <c r="Q21" s="326">
        <v>8.6718212644291697</v>
      </c>
      <c r="R21" s="403"/>
      <c r="S21" s="477">
        <v>651600</v>
      </c>
      <c r="T21" s="477">
        <v>660000</v>
      </c>
      <c r="U21" s="477">
        <v>675300</v>
      </c>
      <c r="V21" s="477">
        <v>696700</v>
      </c>
      <c r="W21" s="477">
        <v>723200</v>
      </c>
      <c r="X21" s="477">
        <v>752100</v>
      </c>
      <c r="Y21" s="477">
        <v>782300</v>
      </c>
      <c r="Z21" s="477">
        <v>814800</v>
      </c>
      <c r="AA21" s="472">
        <v>67.851839641236666</v>
      </c>
      <c r="AB21" s="471">
        <v>24.78</v>
      </c>
      <c r="AC21" s="465">
        <v>79.945108324864322</v>
      </c>
      <c r="AD21" s="468">
        <v>85.732173225851142</v>
      </c>
      <c r="AE21" s="452"/>
      <c r="AF21" s="452"/>
      <c r="AG21" s="471">
        <v>22.702549749716766</v>
      </c>
      <c r="AH21" s="455">
        <v>14700</v>
      </c>
      <c r="AI21" s="471">
        <v>5.5849328796498527</v>
      </c>
      <c r="AJ21" s="458">
        <v>3600</v>
      </c>
      <c r="AK21" s="124">
        <v>-15.34458962914805</v>
      </c>
      <c r="AL21" s="461">
        <v>-10600</v>
      </c>
      <c r="AM21" s="471">
        <v>0.1773027240918866</v>
      </c>
      <c r="AN21" s="243"/>
      <c r="AO21" s="244"/>
      <c r="AP21" s="245"/>
      <c r="AQ21" s="123"/>
      <c r="AR21" s="124"/>
      <c r="AS21" s="125"/>
      <c r="AT21" s="126"/>
      <c r="AU21" s="127"/>
      <c r="AV21" s="126"/>
      <c r="AW21" s="128"/>
      <c r="AX21" s="269"/>
      <c r="AY21" s="270"/>
      <c r="AZ21" s="270"/>
      <c r="BA21" s="128"/>
      <c r="BB21" s="129" t="s">
        <v>79</v>
      </c>
      <c r="BC21" s="52"/>
      <c r="BD21" s="53">
        <f t="shared" si="0"/>
        <v>649600</v>
      </c>
      <c r="BE21" s="54">
        <f t="shared" si="1"/>
        <v>0</v>
      </c>
      <c r="BF21" s="54">
        <f t="shared" si="2"/>
        <v>-91.328178735566325</v>
      </c>
      <c r="BG21" s="54">
        <f t="shared" si="3"/>
        <v>91.328178735566325</v>
      </c>
      <c r="BH21" s="55" t="e">
        <f>+AA21-#REF!</f>
        <v>#REF!</v>
      </c>
      <c r="BJ21" s="56">
        <f t="shared" si="4"/>
        <v>500</v>
      </c>
      <c r="BK21" s="57">
        <f t="shared" si="5"/>
        <v>7.7000077000077008E-2</v>
      </c>
      <c r="BL21" s="58">
        <f t="shared" si="6"/>
        <v>-0.1003026470918096</v>
      </c>
    </row>
    <row r="22" spans="1:64" s="7" customFormat="1" ht="20.100000000000001" customHeight="1" x14ac:dyDescent="0.25">
      <c r="A22" s="130" t="s">
        <v>80</v>
      </c>
      <c r="B22" s="131">
        <v>2010</v>
      </c>
      <c r="C22" s="298">
        <v>55519</v>
      </c>
      <c r="D22" s="299"/>
      <c r="E22" s="300">
        <v>199</v>
      </c>
      <c r="F22" s="301">
        <v>56500</v>
      </c>
      <c r="G22" s="301">
        <v>28700</v>
      </c>
      <c r="H22" s="301">
        <v>27800</v>
      </c>
      <c r="I22" s="301">
        <v>19700</v>
      </c>
      <c r="J22" s="246">
        <v>34.838046004594105</v>
      </c>
      <c r="K22" s="271">
        <v>11200</v>
      </c>
      <c r="L22" s="247">
        <v>19.806585972851849</v>
      </c>
      <c r="M22" s="271">
        <v>21300</v>
      </c>
      <c r="N22" s="247">
        <v>37.645875993192007</v>
      </c>
      <c r="O22" s="271">
        <v>4400</v>
      </c>
      <c r="P22" s="272"/>
      <c r="Q22" s="319">
        <v>7.7094920293619804</v>
      </c>
      <c r="R22" s="268"/>
      <c r="S22" s="320">
        <v>57100</v>
      </c>
      <c r="T22" s="320">
        <v>58500</v>
      </c>
      <c r="U22" s="320">
        <v>60300</v>
      </c>
      <c r="V22" s="320">
        <v>62800</v>
      </c>
      <c r="W22" s="320">
        <v>66100</v>
      </c>
      <c r="X22" s="320">
        <v>70400</v>
      </c>
      <c r="Y22" s="320">
        <v>75700</v>
      </c>
      <c r="Z22" s="320">
        <v>82200</v>
      </c>
      <c r="AA22" s="120">
        <v>74.05694478176234</v>
      </c>
      <c r="AB22" s="132">
        <v>22</v>
      </c>
      <c r="AC22" s="121">
        <v>283.91253358966486</v>
      </c>
      <c r="AD22" s="122">
        <v>315.6197896647497</v>
      </c>
      <c r="AE22" s="133"/>
      <c r="AF22" s="143">
        <v>-0.31418238812424604</v>
      </c>
      <c r="AG22" s="124">
        <v>25.886994828736906</v>
      </c>
      <c r="AH22" s="435">
        <v>1500</v>
      </c>
      <c r="AI22" s="124">
        <v>4.7852004652223092</v>
      </c>
      <c r="AJ22" s="134">
        <v>300</v>
      </c>
      <c r="AK22" s="124">
        <v>-15.528958122321146</v>
      </c>
      <c r="AL22" s="135">
        <v>-900</v>
      </c>
      <c r="AM22" s="124">
        <v>0.55728362411934496</v>
      </c>
      <c r="AN22" s="136">
        <v>50.135274301373691</v>
      </c>
      <c r="AO22" s="126">
        <v>2.3802411280113303</v>
      </c>
      <c r="AP22" s="137">
        <v>1.6866557564073827</v>
      </c>
      <c r="AQ22" s="138">
        <v>6</v>
      </c>
      <c r="AR22" s="124">
        <v>3.1</v>
      </c>
      <c r="AS22" s="128">
        <v>2010</v>
      </c>
      <c r="AT22" s="124">
        <v>34</v>
      </c>
      <c r="AU22" s="127">
        <v>2010</v>
      </c>
      <c r="AV22" s="126">
        <v>14.9</v>
      </c>
      <c r="AW22" s="127">
        <v>2010</v>
      </c>
      <c r="AX22" s="126">
        <v>72.490765157031731</v>
      </c>
      <c r="AY22" s="124">
        <v>69.269943529269597</v>
      </c>
      <c r="AZ22" s="124">
        <v>75.850163698058395</v>
      </c>
      <c r="BA22" s="127">
        <v>2000</v>
      </c>
      <c r="BB22" s="139" t="s">
        <v>80</v>
      </c>
      <c r="BC22" s="73"/>
      <c r="BD22" s="53">
        <f t="shared" si="0"/>
        <v>56500</v>
      </c>
      <c r="BE22" s="54">
        <f t="shared" si="1"/>
        <v>0</v>
      </c>
      <c r="BF22" s="54">
        <f t="shared" si="2"/>
        <v>-192.29050797063974</v>
      </c>
      <c r="BG22" s="54">
        <f t="shared" si="3"/>
        <v>192.29050797063974</v>
      </c>
      <c r="BH22" s="55" t="e">
        <f>+AA22-#REF!</f>
        <v>#REF!</v>
      </c>
      <c r="BJ22" s="56">
        <f t="shared" si="4"/>
        <v>300</v>
      </c>
      <c r="BK22" s="57">
        <f t="shared" si="5"/>
        <v>0.53238686779059452</v>
      </c>
      <c r="BL22" s="58">
        <f t="shared" si="6"/>
        <v>-2.4896756328750436E-2</v>
      </c>
    </row>
    <row r="23" spans="1:64" s="7" customFormat="1" ht="20.100000000000001" customHeight="1" x14ac:dyDescent="0.25">
      <c r="A23" s="140" t="s">
        <v>81</v>
      </c>
      <c r="B23" s="141">
        <v>2011</v>
      </c>
      <c r="C23" s="302">
        <v>14974</v>
      </c>
      <c r="D23" s="303"/>
      <c r="E23" s="304">
        <v>237</v>
      </c>
      <c r="F23" s="301">
        <v>15200</v>
      </c>
      <c r="G23" s="301">
        <v>7600</v>
      </c>
      <c r="H23" s="301">
        <v>7600</v>
      </c>
      <c r="I23" s="301">
        <v>4300</v>
      </c>
      <c r="J23" s="246">
        <v>28.512331337980651</v>
      </c>
      <c r="K23" s="273">
        <v>2400</v>
      </c>
      <c r="L23" s="247">
        <v>16.071451070082819</v>
      </c>
      <c r="M23" s="273">
        <v>6400</v>
      </c>
      <c r="N23" s="247">
        <v>42.263705501420802</v>
      </c>
      <c r="O23" s="273">
        <v>2000</v>
      </c>
      <c r="P23" s="272"/>
      <c r="Q23" s="319">
        <v>13.15251209051573</v>
      </c>
      <c r="R23" s="268"/>
      <c r="S23" s="320">
        <v>15300</v>
      </c>
      <c r="T23" s="320">
        <v>15600</v>
      </c>
      <c r="U23" s="320">
        <v>15800</v>
      </c>
      <c r="V23" s="320">
        <v>16000</v>
      </c>
      <c r="W23" s="320">
        <v>16200</v>
      </c>
      <c r="X23" s="320">
        <v>16200</v>
      </c>
      <c r="Y23" s="320">
        <v>16100</v>
      </c>
      <c r="Z23" s="320">
        <v>16000</v>
      </c>
      <c r="AA23" s="120">
        <v>71.423213508351935</v>
      </c>
      <c r="AB23" s="142">
        <v>29.4</v>
      </c>
      <c r="AC23" s="121">
        <v>63.939587186237134</v>
      </c>
      <c r="AD23" s="122">
        <v>67.626523487746411</v>
      </c>
      <c r="AE23" s="143"/>
      <c r="AF23" s="143">
        <v>-0.46209726059818135</v>
      </c>
      <c r="AG23" s="124">
        <v>18.102596257480329</v>
      </c>
      <c r="AH23" s="435">
        <v>300</v>
      </c>
      <c r="AI23" s="124">
        <v>7.8525527129252612</v>
      </c>
      <c r="AJ23" s="134">
        <v>100</v>
      </c>
      <c r="AK23" s="124">
        <v>-5.1877881498571199</v>
      </c>
      <c r="AL23" s="135">
        <v>-100</v>
      </c>
      <c r="AM23" s="124">
        <v>0.50622553946979476</v>
      </c>
      <c r="AN23" s="136">
        <v>73.592222097336176</v>
      </c>
      <c r="AO23" s="126">
        <v>-1.1787735761315425</v>
      </c>
      <c r="AP23" s="137">
        <v>-2.9726558742721516</v>
      </c>
      <c r="AQ23" s="138">
        <v>4</v>
      </c>
      <c r="AR23" s="124">
        <v>2.8</v>
      </c>
      <c r="AS23" s="128">
        <v>2011</v>
      </c>
      <c r="AT23" s="124">
        <v>56</v>
      </c>
      <c r="AU23" s="127">
        <v>2011</v>
      </c>
      <c r="AV23" s="124" t="s">
        <v>82</v>
      </c>
      <c r="AW23" s="127" t="s">
        <v>83</v>
      </c>
      <c r="AX23" s="126" t="s">
        <v>84</v>
      </c>
      <c r="AY23" s="124" t="s">
        <v>85</v>
      </c>
      <c r="AZ23" s="124" t="s">
        <v>86</v>
      </c>
      <c r="BA23" s="124" t="s">
        <v>83</v>
      </c>
      <c r="BB23" s="139" t="s">
        <v>81</v>
      </c>
      <c r="BC23" s="73"/>
      <c r="BD23" s="53">
        <f t="shared" si="0"/>
        <v>15200</v>
      </c>
      <c r="BE23" s="54">
        <f t="shared" si="1"/>
        <v>0</v>
      </c>
      <c r="BF23" s="54">
        <f t="shared" si="2"/>
        <v>13.152512090517121</v>
      </c>
      <c r="BG23" s="54">
        <f t="shared" si="3"/>
        <v>-13.152512090517121</v>
      </c>
      <c r="BH23" s="55" t="e">
        <f>+AA23-#REF!</f>
        <v>#REF!</v>
      </c>
      <c r="BJ23" s="56">
        <f t="shared" si="4"/>
        <v>100</v>
      </c>
      <c r="BK23" s="57">
        <f t="shared" si="5"/>
        <v>0.66006600660066006</v>
      </c>
      <c r="BL23" s="58">
        <f t="shared" si="6"/>
        <v>0.1538404671308653</v>
      </c>
    </row>
    <row r="24" spans="1:64" s="7" customFormat="1" ht="20.100000000000001" customHeight="1" x14ac:dyDescent="0.25">
      <c r="A24" s="144" t="s">
        <v>87</v>
      </c>
      <c r="B24" s="358">
        <v>2012</v>
      </c>
      <c r="C24" s="302">
        <v>268270</v>
      </c>
      <c r="D24" s="306"/>
      <c r="E24" s="307">
        <v>3521</v>
      </c>
      <c r="F24" s="301">
        <v>261400</v>
      </c>
      <c r="G24" s="301">
        <v>133700</v>
      </c>
      <c r="H24" s="301">
        <v>127700</v>
      </c>
      <c r="I24" s="301">
        <v>62700</v>
      </c>
      <c r="J24" s="246">
        <v>23.971232805639616</v>
      </c>
      <c r="K24" s="271">
        <v>47700</v>
      </c>
      <c r="L24" s="247">
        <v>18.262227153712011</v>
      </c>
      <c r="M24" s="271">
        <v>126700</v>
      </c>
      <c r="N24" s="247">
        <v>48.488397256697688</v>
      </c>
      <c r="O24" s="271">
        <v>24300</v>
      </c>
      <c r="P24" s="272"/>
      <c r="Q24" s="319">
        <v>9.2781427839506705</v>
      </c>
      <c r="R24" s="268"/>
      <c r="S24" s="321">
        <v>262900</v>
      </c>
      <c r="T24" s="321">
        <v>270800</v>
      </c>
      <c r="U24" s="321">
        <v>282600</v>
      </c>
      <c r="V24" s="321">
        <v>292800</v>
      </c>
      <c r="W24" s="321">
        <v>300800</v>
      </c>
      <c r="X24" s="321">
        <v>307000</v>
      </c>
      <c r="Y24" s="321">
        <v>312200</v>
      </c>
      <c r="Z24" s="321">
        <v>316900</v>
      </c>
      <c r="AA24" s="145">
        <v>49.811332677818498</v>
      </c>
      <c r="AB24" s="146">
        <v>29.61</v>
      </c>
      <c r="AC24" s="121">
        <v>74.240359067915932</v>
      </c>
      <c r="AD24" s="122">
        <v>83.159686762003119</v>
      </c>
      <c r="AE24" s="147"/>
      <c r="AF24" s="143">
        <v>1.7656341784551863</v>
      </c>
      <c r="AG24" s="124">
        <v>16.62895444218973</v>
      </c>
      <c r="AH24" s="435">
        <v>4300</v>
      </c>
      <c r="AI24" s="124">
        <v>5.3329549061283208</v>
      </c>
      <c r="AJ24" s="134">
        <v>1400</v>
      </c>
      <c r="AK24" s="124">
        <v>-9.5708884924965254</v>
      </c>
      <c r="AL24" s="135">
        <v>-2800</v>
      </c>
      <c r="AM24" s="124">
        <v>0.17251110435648848</v>
      </c>
      <c r="AN24" s="136">
        <v>50.716964567626462</v>
      </c>
      <c r="AO24" s="126">
        <v>0.70789351485099683</v>
      </c>
      <c r="AP24" s="124">
        <v>1.7862662036438142</v>
      </c>
      <c r="AQ24" s="138">
        <v>3.9</v>
      </c>
      <c r="AR24" s="124">
        <v>2.1</v>
      </c>
      <c r="AS24" s="128">
        <v>2010</v>
      </c>
      <c r="AT24" s="124">
        <v>41</v>
      </c>
      <c r="AU24" s="127">
        <v>2010</v>
      </c>
      <c r="AV24" s="126">
        <v>5.5</v>
      </c>
      <c r="AW24" s="128">
        <v>2010</v>
      </c>
      <c r="AX24" s="126">
        <v>74.133333333333326</v>
      </c>
      <c r="AY24" s="124">
        <v>71.966666666666669</v>
      </c>
      <c r="AZ24" s="124">
        <v>76.63333333333334</v>
      </c>
      <c r="BA24" s="148" t="s">
        <v>51</v>
      </c>
      <c r="BB24" s="139" t="s">
        <v>87</v>
      </c>
      <c r="BC24" s="73"/>
      <c r="BD24" s="53">
        <f t="shared" si="0"/>
        <v>261400</v>
      </c>
      <c r="BE24" s="54">
        <f t="shared" si="1"/>
        <v>0</v>
      </c>
      <c r="BF24" s="54">
        <f t="shared" si="2"/>
        <v>-90.72185721603455</v>
      </c>
      <c r="BG24" s="54">
        <f t="shared" si="3"/>
        <v>90.72185721603455</v>
      </c>
      <c r="BH24" s="55" t="e">
        <f>+AA24-#REF!</f>
        <v>#REF!</v>
      </c>
      <c r="BJ24" s="56">
        <f t="shared" si="4"/>
        <v>100</v>
      </c>
      <c r="BK24" s="57">
        <f t="shared" si="5"/>
        <v>3.8262865888655059E-2</v>
      </c>
      <c r="BL24" s="58">
        <f t="shared" si="6"/>
        <v>-0.1342482384678334</v>
      </c>
    </row>
    <row r="25" spans="1:64" s="7" customFormat="1" ht="20.100000000000001" customHeight="1" x14ac:dyDescent="0.25">
      <c r="A25" s="149" t="s">
        <v>88</v>
      </c>
      <c r="B25" s="141">
        <v>2011</v>
      </c>
      <c r="C25" s="308">
        <v>1611</v>
      </c>
      <c r="D25" s="309"/>
      <c r="E25" s="304">
        <v>259</v>
      </c>
      <c r="F25" s="301">
        <v>1500</v>
      </c>
      <c r="G25" s="301">
        <v>800</v>
      </c>
      <c r="H25" s="301">
        <v>800</v>
      </c>
      <c r="I25" s="301">
        <v>400</v>
      </c>
      <c r="J25" s="246">
        <v>24.724312016465802</v>
      </c>
      <c r="K25" s="273">
        <v>200</v>
      </c>
      <c r="L25" s="247">
        <v>12.878506599190811</v>
      </c>
      <c r="M25" s="273">
        <v>700</v>
      </c>
      <c r="N25" s="247">
        <v>44.728535425940429</v>
      </c>
      <c r="O25" s="273">
        <v>300</v>
      </c>
      <c r="P25" s="272"/>
      <c r="Q25" s="319">
        <v>17.668645958402941</v>
      </c>
      <c r="R25" s="268"/>
      <c r="S25" s="320">
        <v>1500</v>
      </c>
      <c r="T25" s="320">
        <v>1300</v>
      </c>
      <c r="U25" s="320">
        <v>1300</v>
      </c>
      <c r="V25" s="320">
        <v>1300</v>
      </c>
      <c r="W25" s="320">
        <v>1300</v>
      </c>
      <c r="X25" s="320">
        <v>1300</v>
      </c>
      <c r="Y25" s="320">
        <v>1300</v>
      </c>
      <c r="Z25" s="320">
        <v>1300</v>
      </c>
      <c r="AA25" s="145">
        <v>73.589888466022302</v>
      </c>
      <c r="AB25" s="142">
        <v>35.06</v>
      </c>
      <c r="AC25" s="121">
        <v>5.9248756340311575</v>
      </c>
      <c r="AD25" s="122">
        <v>4.9539689737766794</v>
      </c>
      <c r="AE25" s="143"/>
      <c r="AF25" s="133">
        <v>-0.17305423173726892</v>
      </c>
      <c r="AG25" s="124">
        <v>13.219926413093789</v>
      </c>
      <c r="AH25" s="435">
        <v>0</v>
      </c>
      <c r="AI25" s="124">
        <v>12.548748874411407</v>
      </c>
      <c r="AJ25" s="134">
        <v>0</v>
      </c>
      <c r="AK25" s="124">
        <v>-24.966809383787137</v>
      </c>
      <c r="AL25" s="135">
        <v>0</v>
      </c>
      <c r="AM25" s="124">
        <v>-2.4295631845104757</v>
      </c>
      <c r="AN25" s="115" t="s">
        <v>72</v>
      </c>
      <c r="AO25" s="116" t="s">
        <v>72</v>
      </c>
      <c r="AP25" s="116" t="s">
        <v>72</v>
      </c>
      <c r="AQ25" s="123">
        <v>3.4</v>
      </c>
      <c r="AR25" s="124">
        <v>2.2000000000000002</v>
      </c>
      <c r="AS25" s="128" t="s">
        <v>89</v>
      </c>
      <c r="AT25" s="124">
        <v>22</v>
      </c>
      <c r="AU25" s="127" t="s">
        <v>89</v>
      </c>
      <c r="AV25" s="126">
        <v>10.199999999999999</v>
      </c>
      <c r="AW25" s="137" t="s">
        <v>89</v>
      </c>
      <c r="AX25" s="126">
        <v>69.42</v>
      </c>
      <c r="AY25" s="124">
        <v>66.099999999999994</v>
      </c>
      <c r="AZ25" s="124">
        <v>72.8</v>
      </c>
      <c r="BA25" s="124" t="s">
        <v>89</v>
      </c>
      <c r="BB25" s="139" t="s">
        <v>88</v>
      </c>
      <c r="BC25" s="73"/>
      <c r="BD25" s="53">
        <f t="shared" si="0"/>
        <v>1500</v>
      </c>
      <c r="BE25" s="54">
        <f t="shared" si="1"/>
        <v>100</v>
      </c>
      <c r="BF25" s="54">
        <f t="shared" si="2"/>
        <v>-82.331354041597024</v>
      </c>
      <c r="BG25" s="54">
        <f t="shared" si="3"/>
        <v>182.33135404159702</v>
      </c>
      <c r="BH25" s="55" t="e">
        <f>+AA25-#REF!</f>
        <v>#REF!</v>
      </c>
      <c r="BJ25" s="56">
        <f t="shared" si="4"/>
        <v>0</v>
      </c>
      <c r="BK25" s="57">
        <f t="shared" si="5"/>
        <v>0</v>
      </c>
      <c r="BL25" s="58">
        <f t="shared" si="6"/>
        <v>2.4295631845104757</v>
      </c>
    </row>
    <row r="26" spans="1:64" s="7" customFormat="1" ht="20.100000000000001" customHeight="1" x14ac:dyDescent="0.25">
      <c r="A26" s="130" t="s">
        <v>90</v>
      </c>
      <c r="B26" s="131">
        <v>2012</v>
      </c>
      <c r="C26" s="308">
        <v>57</v>
      </c>
      <c r="D26" s="303"/>
      <c r="E26" s="300">
        <v>47</v>
      </c>
      <c r="F26" s="305"/>
      <c r="G26" s="305"/>
      <c r="H26" s="301"/>
      <c r="I26" s="310"/>
      <c r="J26" s="115"/>
      <c r="K26" s="150"/>
      <c r="L26" s="115"/>
      <c r="M26" s="150"/>
      <c r="N26" s="115"/>
      <c r="O26" s="150"/>
      <c r="P26" s="151"/>
      <c r="Q26" s="353"/>
      <c r="R26" s="274"/>
      <c r="S26" s="322"/>
      <c r="T26" s="322"/>
      <c r="U26" s="322"/>
      <c r="V26" s="322"/>
      <c r="W26" s="322"/>
      <c r="X26" s="322"/>
      <c r="Y26" s="322"/>
      <c r="Z26" s="322"/>
      <c r="AA26" s="115"/>
      <c r="AB26" s="115"/>
      <c r="AC26" s="353"/>
      <c r="AD26" s="152"/>
      <c r="AE26" s="153"/>
      <c r="AF26" s="143"/>
      <c r="AG26" s="353"/>
      <c r="AH26" s="154"/>
      <c r="AI26" s="116"/>
      <c r="AJ26" s="155"/>
      <c r="AK26" s="116">
        <v>0</v>
      </c>
      <c r="AL26" s="156"/>
      <c r="AM26" s="152"/>
      <c r="AN26" s="115" t="s">
        <v>72</v>
      </c>
      <c r="AO26" s="116" t="s">
        <v>72</v>
      </c>
      <c r="AP26" s="116" t="s">
        <v>72</v>
      </c>
      <c r="AQ26" s="115" t="s">
        <v>72</v>
      </c>
      <c r="AR26" s="124" t="s">
        <v>72</v>
      </c>
      <c r="AS26" s="128" t="s">
        <v>72</v>
      </c>
      <c r="AT26" s="124" t="s">
        <v>72</v>
      </c>
      <c r="AU26" s="127" t="s">
        <v>72</v>
      </c>
      <c r="AV26" s="126" t="s">
        <v>72</v>
      </c>
      <c r="AW26" s="137" t="s">
        <v>72</v>
      </c>
      <c r="AX26" s="126" t="s">
        <v>72</v>
      </c>
      <c r="AY26" s="124" t="s">
        <v>72</v>
      </c>
      <c r="AZ26" s="124" t="s">
        <v>72</v>
      </c>
      <c r="BA26" s="124" t="s">
        <v>72</v>
      </c>
      <c r="BB26" s="139" t="s">
        <v>91</v>
      </c>
      <c r="BC26" s="73"/>
      <c r="BD26" s="53">
        <f t="shared" si="0"/>
        <v>0</v>
      </c>
      <c r="BE26" s="54">
        <f t="shared" si="1"/>
        <v>0</v>
      </c>
      <c r="BF26" s="54">
        <f t="shared" si="2"/>
        <v>0</v>
      </c>
      <c r="BG26" s="54">
        <f t="shared" si="3"/>
        <v>0</v>
      </c>
      <c r="BH26" s="393"/>
      <c r="BJ26" s="56"/>
      <c r="BK26" s="57"/>
      <c r="BL26" s="58"/>
    </row>
    <row r="27" spans="1:64" s="7" customFormat="1" ht="20.100000000000001" customHeight="1" x14ac:dyDescent="0.25">
      <c r="A27" s="140" t="s">
        <v>92</v>
      </c>
      <c r="B27" s="141">
        <v>2011</v>
      </c>
      <c r="C27" s="308">
        <v>187820</v>
      </c>
      <c r="D27" s="303"/>
      <c r="E27" s="321">
        <v>2934</v>
      </c>
      <c r="F27" s="301">
        <v>187400</v>
      </c>
      <c r="G27" s="301">
        <v>97000</v>
      </c>
      <c r="H27" s="301">
        <v>90400</v>
      </c>
      <c r="I27" s="301">
        <v>73000</v>
      </c>
      <c r="J27" s="246">
        <v>38.967721715654704</v>
      </c>
      <c r="K27" s="273">
        <v>35100</v>
      </c>
      <c r="L27" s="247">
        <v>18.734761120464931</v>
      </c>
      <c r="M27" s="273">
        <v>65300</v>
      </c>
      <c r="N27" s="247">
        <v>34.862627233058141</v>
      </c>
      <c r="O27" s="301">
        <v>13900</v>
      </c>
      <c r="P27" s="272"/>
      <c r="Q27" s="319">
        <v>7.4348899308221998</v>
      </c>
      <c r="R27" s="268"/>
      <c r="S27" s="320">
        <v>187300</v>
      </c>
      <c r="T27" s="320">
        <v>186500</v>
      </c>
      <c r="U27" s="320">
        <v>187100</v>
      </c>
      <c r="V27" s="320">
        <v>191100</v>
      </c>
      <c r="W27" s="320">
        <v>199300</v>
      </c>
      <c r="X27" s="320">
        <v>210400</v>
      </c>
      <c r="Y27" s="320">
        <v>223300</v>
      </c>
      <c r="Z27" s="320">
        <v>238200</v>
      </c>
      <c r="AA27" s="120">
        <v>86.576255060059722</v>
      </c>
      <c r="AB27" s="142">
        <v>20.16</v>
      </c>
      <c r="AC27" s="121">
        <v>63.882061961290724</v>
      </c>
      <c r="AD27" s="122">
        <v>65.139467297826869</v>
      </c>
      <c r="AE27" s="143"/>
      <c r="AF27" s="143">
        <v>0.76837980216805979</v>
      </c>
      <c r="AG27" s="124">
        <v>29.133776647296578</v>
      </c>
      <c r="AH27" s="435">
        <v>5500</v>
      </c>
      <c r="AI27" s="124">
        <v>4.9725288233709195</v>
      </c>
      <c r="AJ27" s="134">
        <v>900</v>
      </c>
      <c r="AK27" s="124">
        <v>-24.050001997528781</v>
      </c>
      <c r="AL27" s="135">
        <v>-4500</v>
      </c>
      <c r="AM27" s="137">
        <v>1.1124582639687802E-2</v>
      </c>
      <c r="AN27" s="136">
        <v>19.559999999999999</v>
      </c>
      <c r="AO27" s="124">
        <v>-0.27145823104814076</v>
      </c>
      <c r="AP27" s="124">
        <v>1.2474950837100602</v>
      </c>
      <c r="AQ27" s="138">
        <v>7</v>
      </c>
      <c r="AR27" s="124">
        <v>4.7</v>
      </c>
      <c r="AS27" s="128">
        <v>2011</v>
      </c>
      <c r="AT27" s="124">
        <v>39</v>
      </c>
      <c r="AU27" s="127">
        <v>2011</v>
      </c>
      <c r="AV27" s="126">
        <v>15.6</v>
      </c>
      <c r="AW27" s="137" t="s">
        <v>74</v>
      </c>
      <c r="AX27" s="126">
        <v>74.2</v>
      </c>
      <c r="AY27" s="124">
        <v>72.7</v>
      </c>
      <c r="AZ27" s="124">
        <v>75.599999999999994</v>
      </c>
      <c r="BA27" s="125">
        <v>2011</v>
      </c>
      <c r="BB27" s="139" t="s">
        <v>92</v>
      </c>
      <c r="BC27" s="73"/>
      <c r="BD27" s="53">
        <f t="shared" si="0"/>
        <v>187400</v>
      </c>
      <c r="BE27" s="54">
        <f t="shared" si="1"/>
        <v>0</v>
      </c>
      <c r="BF27" s="54">
        <f t="shared" si="2"/>
        <v>7.4348899308242835</v>
      </c>
      <c r="BG27" s="54">
        <f t="shared" si="3"/>
        <v>-7.4348899308242835</v>
      </c>
      <c r="BH27" s="55" t="e">
        <f>+AA27-#REF!</f>
        <v>#REF!</v>
      </c>
      <c r="BJ27" s="56">
        <f t="shared" ref="BJ27:BJ33" si="7">+AH27-AJ27+AL27</f>
        <v>100</v>
      </c>
      <c r="BK27" s="57">
        <f>+BJ27/((F27-(BJ27/2)))*100</f>
        <v>5.3376034160661862E-2</v>
      </c>
      <c r="BL27" s="58">
        <f>+BK27-AM27</f>
        <v>4.2251451520974058E-2</v>
      </c>
    </row>
    <row r="28" spans="1:64" s="7" customFormat="1" ht="20.100000000000001" customHeight="1" x14ac:dyDescent="0.25">
      <c r="A28" s="157" t="s">
        <v>93</v>
      </c>
      <c r="B28" s="131">
        <v>2011</v>
      </c>
      <c r="C28" s="311">
        <v>1205</v>
      </c>
      <c r="D28" s="299" t="s">
        <v>109</v>
      </c>
      <c r="E28" s="347">
        <v>12</v>
      </c>
      <c r="F28" s="301">
        <v>1200</v>
      </c>
      <c r="G28" s="301">
        <v>600</v>
      </c>
      <c r="H28" s="301">
        <v>600</v>
      </c>
      <c r="I28" s="301">
        <v>400</v>
      </c>
      <c r="J28" s="246">
        <v>31.244737718000643</v>
      </c>
      <c r="K28" s="271">
        <v>200</v>
      </c>
      <c r="L28" s="247">
        <v>18.844340249091591</v>
      </c>
      <c r="M28" s="271">
        <v>400</v>
      </c>
      <c r="N28" s="247">
        <v>37.93534559828332</v>
      </c>
      <c r="O28" s="301">
        <v>100</v>
      </c>
      <c r="P28" s="272"/>
      <c r="Q28" s="319">
        <v>11.975576434624511</v>
      </c>
      <c r="R28" s="268"/>
      <c r="S28" s="320">
        <v>1200</v>
      </c>
      <c r="T28" s="320">
        <v>1100</v>
      </c>
      <c r="U28" s="320">
        <v>1100</v>
      </c>
      <c r="V28" s="320">
        <v>1000</v>
      </c>
      <c r="W28" s="320">
        <v>1000</v>
      </c>
      <c r="X28" s="320">
        <v>1000</v>
      </c>
      <c r="Y28" s="320">
        <v>900</v>
      </c>
      <c r="Z28" s="320">
        <v>900</v>
      </c>
      <c r="AA28" s="120">
        <v>76.119325965984245</v>
      </c>
      <c r="AB28" s="132">
        <v>24.98</v>
      </c>
      <c r="AC28" s="121">
        <v>97.972600369508328</v>
      </c>
      <c r="AD28" s="122">
        <v>86.860684413440836</v>
      </c>
      <c r="AE28" s="133"/>
      <c r="AF28" s="143">
        <v>0.91696874405745654</v>
      </c>
      <c r="AG28" s="124">
        <v>15.262123104832389</v>
      </c>
      <c r="AH28" s="435">
        <v>0</v>
      </c>
      <c r="AI28" s="124">
        <v>7.5753422817669893</v>
      </c>
      <c r="AJ28" s="134">
        <v>0</v>
      </c>
      <c r="AK28" s="124">
        <v>-16.622560630464665</v>
      </c>
      <c r="AL28" s="135">
        <v>0</v>
      </c>
      <c r="AM28" s="137">
        <v>-0.89357798073992656</v>
      </c>
      <c r="AN28" s="359" t="s">
        <v>72</v>
      </c>
      <c r="AO28" s="116" t="s">
        <v>72</v>
      </c>
      <c r="AP28" s="116">
        <v>0.91696874405745654</v>
      </c>
      <c r="AQ28" s="138">
        <v>4.9000000000000004</v>
      </c>
      <c r="AR28" s="124">
        <v>2.1</v>
      </c>
      <c r="AS28" s="128" t="s">
        <v>89</v>
      </c>
      <c r="AT28" s="124">
        <v>29.8</v>
      </c>
      <c r="AU28" s="127" t="s">
        <v>89</v>
      </c>
      <c r="AV28" s="126">
        <v>31.25</v>
      </c>
      <c r="AW28" s="137" t="s">
        <v>114</v>
      </c>
      <c r="AX28" s="126">
        <v>69.082787972055712</v>
      </c>
      <c r="AY28" s="124">
        <v>67.8</v>
      </c>
      <c r="AZ28" s="124">
        <v>70.400000000000006</v>
      </c>
      <c r="BA28" s="125">
        <v>1990</v>
      </c>
      <c r="BB28" s="139" t="s">
        <v>93</v>
      </c>
      <c r="BC28" s="73"/>
      <c r="BD28" s="53">
        <f t="shared" si="0"/>
        <v>1200</v>
      </c>
      <c r="BE28" s="54">
        <f t="shared" si="1"/>
        <v>0</v>
      </c>
      <c r="BF28" s="54">
        <f t="shared" si="2"/>
        <v>11.9755764346246</v>
      </c>
      <c r="BG28" s="54">
        <f t="shared" si="3"/>
        <v>-11.9755764346246</v>
      </c>
      <c r="BH28" s="55" t="e">
        <f>+AA28-#REF!</f>
        <v>#REF!</v>
      </c>
      <c r="BJ28" s="56">
        <f t="shared" si="7"/>
        <v>0</v>
      </c>
      <c r="BK28" s="57">
        <f>+BJ28/((F28-(BJ28/2)))*100</f>
        <v>0</v>
      </c>
      <c r="BL28" s="58">
        <f>+BK28-AM28</f>
        <v>0.89357798073992656</v>
      </c>
    </row>
    <row r="29" spans="1:64" s="7" customFormat="1" ht="20.100000000000001" customHeight="1" x14ac:dyDescent="0.25">
      <c r="A29" s="158" t="s">
        <v>94</v>
      </c>
      <c r="B29" s="141">
        <v>2011</v>
      </c>
      <c r="C29" s="311">
        <v>103252</v>
      </c>
      <c r="D29" s="303"/>
      <c r="E29" s="347">
        <v>749</v>
      </c>
      <c r="F29" s="301">
        <v>103300</v>
      </c>
      <c r="G29" s="301">
        <v>52100</v>
      </c>
      <c r="H29" s="301">
        <v>51200</v>
      </c>
      <c r="I29" s="301">
        <v>38800</v>
      </c>
      <c r="J29" s="246">
        <v>37.564916427865199</v>
      </c>
      <c r="K29" s="273">
        <v>19700</v>
      </c>
      <c r="L29" s="247">
        <v>19.07336989734566</v>
      </c>
      <c r="M29" s="273">
        <v>36100</v>
      </c>
      <c r="N29" s="247">
        <v>34.938975750066277</v>
      </c>
      <c r="O29" s="301">
        <v>8700</v>
      </c>
      <c r="P29" s="272"/>
      <c r="Q29" s="319">
        <v>8.4227379247229592</v>
      </c>
      <c r="R29" s="268"/>
      <c r="S29" s="320">
        <v>103300</v>
      </c>
      <c r="T29" s="320">
        <v>102700</v>
      </c>
      <c r="U29" s="320">
        <v>102800</v>
      </c>
      <c r="V29" s="320">
        <v>105900</v>
      </c>
      <c r="W29" s="320">
        <v>111400</v>
      </c>
      <c r="X29" s="320">
        <v>117100</v>
      </c>
      <c r="Y29" s="320">
        <v>122300</v>
      </c>
      <c r="Z29" s="320">
        <v>127200</v>
      </c>
      <c r="AA29" s="120">
        <v>85.142857251176807</v>
      </c>
      <c r="AB29" s="142">
        <v>20.84</v>
      </c>
      <c r="AC29" s="121">
        <v>137.93124814510014</v>
      </c>
      <c r="AD29" s="122">
        <v>141.37744077707475</v>
      </c>
      <c r="AE29" s="143"/>
      <c r="AF29" s="143">
        <v>0.24576056032789606</v>
      </c>
      <c r="AG29" s="124">
        <v>27.089908719707893</v>
      </c>
      <c r="AH29" s="435">
        <v>2800</v>
      </c>
      <c r="AI29" s="124">
        <v>6.8945107261120082</v>
      </c>
      <c r="AJ29" s="134">
        <v>700</v>
      </c>
      <c r="AK29" s="124">
        <v>-19.320081968362942</v>
      </c>
      <c r="AL29" s="135">
        <v>-2000</v>
      </c>
      <c r="AM29" s="137">
        <v>8.7531602523294089E-2</v>
      </c>
      <c r="AN29" s="136">
        <v>23.46</v>
      </c>
      <c r="AO29" s="124">
        <v>2.4</v>
      </c>
      <c r="AP29" s="124">
        <v>0.9</v>
      </c>
      <c r="AQ29" s="138">
        <v>5.7</v>
      </c>
      <c r="AR29" s="124">
        <v>3.9</v>
      </c>
      <c r="AS29" s="128">
        <v>2011</v>
      </c>
      <c r="AT29" s="124">
        <v>30</v>
      </c>
      <c r="AU29" s="127">
        <v>2011</v>
      </c>
      <c r="AV29" s="126">
        <v>17</v>
      </c>
      <c r="AW29" s="127">
        <v>2011</v>
      </c>
      <c r="AX29" s="126">
        <v>70.59</v>
      </c>
      <c r="AY29" s="124">
        <v>68.599999999999994</v>
      </c>
      <c r="AZ29" s="124">
        <v>72.7</v>
      </c>
      <c r="BA29" s="124" t="s">
        <v>95</v>
      </c>
      <c r="BB29" s="139" t="s">
        <v>94</v>
      </c>
      <c r="BC29" s="73"/>
      <c r="BD29" s="53">
        <f t="shared" si="0"/>
        <v>103300</v>
      </c>
      <c r="BE29" s="54">
        <f t="shared" si="1"/>
        <v>0</v>
      </c>
      <c r="BF29" s="54">
        <f t="shared" si="2"/>
        <v>-91.577262075268663</v>
      </c>
      <c r="BG29" s="54">
        <f t="shared" si="3"/>
        <v>91.577262075268663</v>
      </c>
      <c r="BH29" s="55" t="e">
        <f>+AA29-#REF!</f>
        <v>#REF!</v>
      </c>
      <c r="BJ29" s="56">
        <f t="shared" si="7"/>
        <v>100</v>
      </c>
      <c r="BK29" s="57">
        <f>+BJ29/((F29-(BJ29/2)))*100</f>
        <v>9.6852300242130748E-2</v>
      </c>
      <c r="BL29" s="58">
        <f>+BK29-AM29</f>
        <v>9.3206977188366597E-3</v>
      </c>
    </row>
    <row r="30" spans="1:64" s="159" customFormat="1" ht="20.100000000000001" customHeight="1" x14ac:dyDescent="0.25">
      <c r="A30" s="157" t="s">
        <v>96</v>
      </c>
      <c r="B30" s="131">
        <v>2011</v>
      </c>
      <c r="C30" s="302">
        <v>10564</v>
      </c>
      <c r="D30" s="299"/>
      <c r="E30" s="300">
        <v>26</v>
      </c>
      <c r="F30" s="301">
        <v>10900</v>
      </c>
      <c r="G30" s="301">
        <v>5600</v>
      </c>
      <c r="H30" s="301">
        <v>5400</v>
      </c>
      <c r="I30" s="301">
        <v>3600</v>
      </c>
      <c r="J30" s="246">
        <v>32.750367078059583</v>
      </c>
      <c r="K30" s="271">
        <v>2100</v>
      </c>
      <c r="L30" s="247">
        <v>18.831400459919209</v>
      </c>
      <c r="M30" s="271">
        <v>4300</v>
      </c>
      <c r="N30" s="247">
        <v>39.554854716548824</v>
      </c>
      <c r="O30" s="301">
        <v>1000</v>
      </c>
      <c r="P30" s="272"/>
      <c r="Q30" s="319">
        <v>8.8633777454723788</v>
      </c>
      <c r="R30" s="268"/>
      <c r="S30" s="320">
        <v>11300</v>
      </c>
      <c r="T30" s="320">
        <v>12300</v>
      </c>
      <c r="U30" s="320">
        <v>13300</v>
      </c>
      <c r="V30" s="320">
        <v>14400</v>
      </c>
      <c r="W30" s="320">
        <v>15600</v>
      </c>
      <c r="X30" s="320">
        <v>16900</v>
      </c>
      <c r="Y30" s="320">
        <v>18200</v>
      </c>
      <c r="Z30" s="320">
        <v>19600</v>
      </c>
      <c r="AA30" s="120">
        <v>71.273186981692078</v>
      </c>
      <c r="AB30" s="132">
        <v>24.1</v>
      </c>
      <c r="AC30" s="121">
        <v>420.06368722726535</v>
      </c>
      <c r="AD30" s="122">
        <v>555.62208149216917</v>
      </c>
      <c r="AE30" s="133"/>
      <c r="AF30" s="143">
        <v>1.1084407814619646</v>
      </c>
      <c r="AG30" s="124">
        <v>24.738804856820426</v>
      </c>
      <c r="AH30" s="435">
        <v>300</v>
      </c>
      <c r="AI30" s="124">
        <v>9.003650400077797</v>
      </c>
      <c r="AJ30" s="134">
        <v>100</v>
      </c>
      <c r="AK30" s="124">
        <v>0</v>
      </c>
      <c r="AL30" s="135">
        <v>0</v>
      </c>
      <c r="AM30" s="137">
        <v>1.5860266171780484</v>
      </c>
      <c r="AN30" s="136">
        <v>46.982533207823451</v>
      </c>
      <c r="AO30" s="124">
        <v>1.4269894005226653</v>
      </c>
      <c r="AP30" s="124">
        <v>-0.23876705882073124</v>
      </c>
      <c r="AQ30" s="138">
        <v>6</v>
      </c>
      <c r="AR30" s="124">
        <v>3.2</v>
      </c>
      <c r="AS30" s="128">
        <v>2009</v>
      </c>
      <c r="AT30" s="124">
        <v>42</v>
      </c>
      <c r="AU30" s="127">
        <v>2007</v>
      </c>
      <c r="AV30" s="126">
        <v>10.3</v>
      </c>
      <c r="AW30" s="127">
        <v>2010</v>
      </c>
      <c r="AX30" s="126">
        <v>69.599999999999994</v>
      </c>
      <c r="AY30" s="124">
        <v>67.400000000000006</v>
      </c>
      <c r="AZ30" s="124">
        <v>71.900000000000006</v>
      </c>
      <c r="BA30" s="125">
        <v>2010</v>
      </c>
      <c r="BB30" s="139" t="s">
        <v>96</v>
      </c>
      <c r="BC30" s="73"/>
      <c r="BD30" s="53">
        <f t="shared" si="0"/>
        <v>10900</v>
      </c>
      <c r="BE30" s="54">
        <f t="shared" si="1"/>
        <v>100</v>
      </c>
      <c r="BF30" s="54">
        <f t="shared" si="2"/>
        <v>-91.136622254527538</v>
      </c>
      <c r="BG30" s="54">
        <f t="shared" si="3"/>
        <v>191.13662225452754</v>
      </c>
      <c r="BH30" s="55" t="e">
        <f>+AA30-#REF!</f>
        <v>#REF!</v>
      </c>
      <c r="BJ30" s="56">
        <f t="shared" si="7"/>
        <v>200</v>
      </c>
      <c r="BK30" s="57">
        <f>+BJ30/((F30-(BJ30/2)))*100</f>
        <v>1.8518518518518516</v>
      </c>
      <c r="BL30" s="58">
        <f>+BK30-AM30</f>
        <v>0.26582523467380326</v>
      </c>
    </row>
    <row r="31" spans="1:64" s="7" customFormat="1" ht="20.100000000000001" customHeight="1" x14ac:dyDescent="0.25">
      <c r="A31" s="158" t="s">
        <v>97</v>
      </c>
      <c r="B31" s="141">
        <v>2008</v>
      </c>
      <c r="C31" s="302">
        <v>13445</v>
      </c>
      <c r="D31" s="303"/>
      <c r="E31" s="304">
        <v>142</v>
      </c>
      <c r="F31" s="301">
        <v>12200</v>
      </c>
      <c r="G31" s="301">
        <v>5900</v>
      </c>
      <c r="H31" s="301">
        <v>6300</v>
      </c>
      <c r="I31" s="301">
        <v>3400</v>
      </c>
      <c r="J31" s="441">
        <v>28.149591198989889</v>
      </c>
      <c r="K31" s="439">
        <v>1800</v>
      </c>
      <c r="L31" s="442">
        <v>14.376616431063141</v>
      </c>
      <c r="M31" s="439">
        <v>5300</v>
      </c>
      <c r="N31" s="441">
        <v>43.415191584639928</v>
      </c>
      <c r="O31" s="301">
        <v>1700</v>
      </c>
      <c r="P31" s="430"/>
      <c r="Q31" s="478">
        <v>14.058600785307059</v>
      </c>
      <c r="R31" s="443"/>
      <c r="S31" s="440">
        <v>11800</v>
      </c>
      <c r="T31" s="440">
        <v>11200</v>
      </c>
      <c r="U31" s="440">
        <v>11000</v>
      </c>
      <c r="V31" s="440">
        <v>11200</v>
      </c>
      <c r="W31" s="440">
        <v>11600</v>
      </c>
      <c r="X31" s="440">
        <v>12000</v>
      </c>
      <c r="Y31" s="440">
        <v>12200</v>
      </c>
      <c r="Z31" s="440">
        <v>12300</v>
      </c>
      <c r="AA31" s="438">
        <v>73.034904830851204</v>
      </c>
      <c r="AB31" s="428">
        <v>32.299999999999997</v>
      </c>
      <c r="AC31" s="427">
        <v>85.979050039225342</v>
      </c>
      <c r="AD31" s="429">
        <v>79.127308764460565</v>
      </c>
      <c r="AE31" s="434"/>
      <c r="AF31" s="434">
        <v>-1.95</v>
      </c>
      <c r="AG31" s="431">
        <v>7.5</v>
      </c>
      <c r="AH31" s="435">
        <v>100</v>
      </c>
      <c r="AI31" s="431">
        <v>5.7</v>
      </c>
      <c r="AJ31" s="436">
        <v>100</v>
      </c>
      <c r="AK31" s="124">
        <v>-4.4000000000000004</v>
      </c>
      <c r="AL31" s="437">
        <v>-300</v>
      </c>
      <c r="AM31" s="137">
        <v>-2</v>
      </c>
      <c r="AN31" s="444" t="s">
        <v>72</v>
      </c>
      <c r="AO31" s="433" t="s">
        <v>72</v>
      </c>
      <c r="AP31" s="433">
        <v>-1.95</v>
      </c>
      <c r="AQ31" s="432">
        <v>4</v>
      </c>
      <c r="AR31" s="431">
        <v>2.2000000000000002</v>
      </c>
      <c r="AS31" s="447" t="s">
        <v>121</v>
      </c>
      <c r="AT31" s="431">
        <v>12.8</v>
      </c>
      <c r="AU31" s="445" t="s">
        <v>121</v>
      </c>
      <c r="AV31" s="446">
        <v>12</v>
      </c>
      <c r="AW31" s="447" t="s">
        <v>122</v>
      </c>
      <c r="AX31" s="448">
        <v>75.8</v>
      </c>
      <c r="AY31" s="431">
        <v>72.8</v>
      </c>
      <c r="AZ31" s="431">
        <v>78.7</v>
      </c>
      <c r="BA31" s="447" t="s">
        <v>121</v>
      </c>
      <c r="BB31" s="139" t="s">
        <v>97</v>
      </c>
      <c r="BC31" s="73"/>
      <c r="BD31" s="53">
        <f t="shared" si="0"/>
        <v>12200</v>
      </c>
      <c r="BE31" s="54">
        <f t="shared" si="1"/>
        <v>0</v>
      </c>
      <c r="BF31" s="54">
        <f t="shared" si="2"/>
        <v>-85.941399214692865</v>
      </c>
      <c r="BG31" s="54">
        <f t="shared" si="3"/>
        <v>85.941399214692865</v>
      </c>
      <c r="BH31" s="55" t="e">
        <f>+AA31-#REF!</f>
        <v>#REF!</v>
      </c>
      <c r="BJ31" s="56">
        <f t="shared" si="7"/>
        <v>-300</v>
      </c>
      <c r="BK31" s="57">
        <f>+BJ31/((F31-(BJ31/2)))*100</f>
        <v>-2.42914979757085</v>
      </c>
      <c r="BL31" s="58">
        <f>+BK31-AM31</f>
        <v>-0.42914979757085003</v>
      </c>
    </row>
    <row r="32" spans="1:64" s="7" customFormat="1" ht="9.9" customHeight="1" x14ac:dyDescent="0.25">
      <c r="A32" s="160"/>
      <c r="B32" s="161"/>
      <c r="C32" s="162"/>
      <c r="D32" s="163"/>
      <c r="E32" s="164"/>
      <c r="F32" s="165"/>
      <c r="G32" s="166"/>
      <c r="H32" s="166"/>
      <c r="I32" s="166"/>
      <c r="J32" s="327"/>
      <c r="K32" s="166"/>
      <c r="L32" s="328"/>
      <c r="M32" s="166"/>
      <c r="N32" s="328"/>
      <c r="O32" s="166"/>
      <c r="P32" s="329"/>
      <c r="Q32" s="330"/>
      <c r="R32" s="331"/>
      <c r="S32" s="323"/>
      <c r="T32" s="323"/>
      <c r="U32" s="323"/>
      <c r="V32" s="323"/>
      <c r="W32" s="323"/>
      <c r="X32" s="323"/>
      <c r="Y32" s="323"/>
      <c r="Z32" s="323"/>
      <c r="AA32" s="332"/>
      <c r="AB32" s="167"/>
      <c r="AC32" s="333"/>
      <c r="AD32" s="334"/>
      <c r="AE32" s="168"/>
      <c r="AF32" s="168"/>
      <c r="AG32" s="43"/>
      <c r="AH32" s="335"/>
      <c r="AI32" s="43"/>
      <c r="AJ32" s="336"/>
      <c r="AK32" s="337"/>
      <c r="AL32" s="338"/>
      <c r="AM32" s="339"/>
      <c r="AN32" s="340"/>
      <c r="AO32" s="43"/>
      <c r="AP32" s="43"/>
      <c r="AQ32" s="341"/>
      <c r="AR32" s="197"/>
      <c r="AS32" s="342"/>
      <c r="AT32" s="197"/>
      <c r="AU32" s="343"/>
      <c r="AV32" s="199"/>
      <c r="AW32" s="344"/>
      <c r="AX32" s="161"/>
      <c r="AY32" s="161"/>
      <c r="AZ32" s="161"/>
      <c r="BA32" s="345"/>
      <c r="BB32" s="346"/>
      <c r="BC32" s="73"/>
      <c r="BD32" s="53"/>
      <c r="BE32" s="54"/>
      <c r="BF32" s="54"/>
      <c r="BG32" s="54"/>
      <c r="BH32" s="393"/>
      <c r="BJ32" s="56">
        <f t="shared" si="7"/>
        <v>0</v>
      </c>
      <c r="BK32" s="57"/>
      <c r="BL32" s="58"/>
    </row>
    <row r="33" spans="1:64" s="7" customFormat="1" ht="20.100000000000001" customHeight="1" thickBot="1" x14ac:dyDescent="0.3">
      <c r="A33" s="169" t="s">
        <v>98</v>
      </c>
      <c r="B33" s="170"/>
      <c r="C33" s="357"/>
      <c r="D33" s="171"/>
      <c r="E33" s="469">
        <v>551312</v>
      </c>
      <c r="F33" s="469">
        <v>10566500</v>
      </c>
      <c r="G33" s="469">
        <v>5477100</v>
      </c>
      <c r="H33" s="469">
        <v>5089400</v>
      </c>
      <c r="I33" s="469">
        <v>3941400</v>
      </c>
      <c r="J33" s="315">
        <v>37.301221306027401</v>
      </c>
      <c r="K33" s="469">
        <v>2062500</v>
      </c>
      <c r="L33" s="315">
        <v>19.518811359247341</v>
      </c>
      <c r="M33" s="469">
        <v>4014800</v>
      </c>
      <c r="N33" s="315">
        <v>37.995680447377829</v>
      </c>
      <c r="O33" s="469">
        <v>547800</v>
      </c>
      <c r="P33" s="464"/>
      <c r="Q33" s="408">
        <v>5.1842891835723171</v>
      </c>
      <c r="R33" s="405"/>
      <c r="S33" s="473">
        <v>10989200</v>
      </c>
      <c r="T33" s="473">
        <v>12067900</v>
      </c>
      <c r="U33" s="473">
        <v>13184000</v>
      </c>
      <c r="V33" s="473">
        <v>14336400</v>
      </c>
      <c r="W33" s="473">
        <v>15512900</v>
      </c>
      <c r="X33" s="473">
        <v>16693700</v>
      </c>
      <c r="Y33" s="473">
        <v>17848500</v>
      </c>
      <c r="Z33" s="473">
        <v>18945100</v>
      </c>
      <c r="AA33" s="407">
        <v>73.869226963604603</v>
      </c>
      <c r="AB33" s="398">
        <v>21.288050028205323</v>
      </c>
      <c r="AC33" s="467">
        <v>19.168246957581388</v>
      </c>
      <c r="AD33" s="466">
        <v>26.006992153438915</v>
      </c>
      <c r="AE33" s="453"/>
      <c r="AF33" s="453"/>
      <c r="AG33" s="398">
        <v>29.707918200620309</v>
      </c>
      <c r="AH33" s="456">
        <v>313900</v>
      </c>
      <c r="AI33" s="406">
        <v>8.560635718357231</v>
      </c>
      <c r="AJ33" s="459">
        <v>90500</v>
      </c>
      <c r="AK33" s="400">
        <v>-1.207770445030631</v>
      </c>
      <c r="AL33" s="462">
        <v>-15600</v>
      </c>
      <c r="AM33" s="401">
        <v>1.9939512037232445</v>
      </c>
      <c r="AN33" s="172"/>
      <c r="AO33" s="173"/>
      <c r="AP33" s="173"/>
      <c r="AQ33" s="174"/>
      <c r="AR33" s="175"/>
      <c r="AS33" s="176"/>
      <c r="AT33" s="177"/>
      <c r="AU33" s="178"/>
      <c r="AV33" s="179"/>
      <c r="AW33" s="180"/>
      <c r="AX33" s="181"/>
      <c r="AY33" s="182"/>
      <c r="AZ33" s="182"/>
      <c r="BA33" s="180"/>
      <c r="BB33" s="183" t="s">
        <v>99</v>
      </c>
      <c r="BC33" s="52"/>
      <c r="BD33" s="53">
        <f>+F33-P33</f>
        <v>10566500</v>
      </c>
      <c r="BE33" s="54">
        <f>SUM(G33:H33)-F33</f>
        <v>0</v>
      </c>
      <c r="BF33" s="54">
        <f>SUM(G33:H33)-SUM(I33:O33)</f>
        <v>-94.815713111311197</v>
      </c>
      <c r="BG33" s="54">
        <f>SUM(I33:O33)-F33</f>
        <v>94.815713111311197</v>
      </c>
      <c r="BH33" s="55" t="e">
        <f>+AA33-#REF!</f>
        <v>#REF!</v>
      </c>
      <c r="BJ33" s="56">
        <f t="shared" si="7"/>
        <v>207800</v>
      </c>
      <c r="BK33" s="57">
        <f>+BJ33/((F33-(BJ33/2)))*100</f>
        <v>1.9861219964444783</v>
      </c>
      <c r="BL33" s="58">
        <f>+BK33-AM33</f>
        <v>-7.829207278766237E-3</v>
      </c>
    </row>
    <row r="34" spans="1:64" s="7" customFormat="1" ht="20.100000000000001" customHeight="1" x14ac:dyDescent="0.25">
      <c r="A34" s="184"/>
      <c r="B34" s="185"/>
      <c r="C34" s="186"/>
      <c r="D34" s="186"/>
      <c r="E34" s="187"/>
      <c r="F34" s="188"/>
      <c r="G34" s="188"/>
      <c r="H34" s="188"/>
      <c r="I34" s="188"/>
      <c r="J34" s="188"/>
      <c r="K34" s="188"/>
      <c r="L34" s="188"/>
      <c r="M34" s="188"/>
      <c r="N34" s="188"/>
      <c r="O34" s="188"/>
      <c r="P34" s="188"/>
      <c r="Q34" s="188"/>
      <c r="R34" s="188"/>
      <c r="S34" s="188"/>
      <c r="T34" s="188"/>
      <c r="U34" s="188"/>
      <c r="V34" s="188"/>
      <c r="W34" s="188"/>
      <c r="X34" s="188"/>
      <c r="Y34" s="188"/>
      <c r="Z34" s="188"/>
      <c r="AA34" s="189"/>
      <c r="AB34" s="189"/>
      <c r="AC34" s="190"/>
      <c r="AD34" s="190"/>
      <c r="AE34" s="191"/>
      <c r="AF34" s="191"/>
      <c r="AG34" s="192"/>
      <c r="AH34" s="193"/>
      <c r="AI34" s="348"/>
      <c r="AJ34" s="194"/>
      <c r="AK34" s="348"/>
      <c r="AL34" s="195"/>
      <c r="AM34" s="348"/>
      <c r="AN34" s="196"/>
      <c r="AO34" s="196"/>
      <c r="AP34" s="196"/>
      <c r="AQ34" s="197"/>
      <c r="AR34" s="43"/>
      <c r="AS34" s="43"/>
      <c r="AT34" s="43"/>
      <c r="AU34" s="198"/>
      <c r="AV34" s="199"/>
      <c r="AW34" s="161"/>
      <c r="AX34" s="161"/>
      <c r="AY34" s="161"/>
      <c r="AZ34" s="161"/>
      <c r="BA34" s="161"/>
      <c r="BB34" s="200"/>
      <c r="BC34" s="52"/>
      <c r="BD34" s="53"/>
      <c r="BE34" s="54"/>
      <c r="BF34" s="54"/>
      <c r="BG34" s="54"/>
      <c r="BH34" s="55"/>
      <c r="BJ34" s="56"/>
      <c r="BK34" s="57"/>
      <c r="BL34" s="58"/>
    </row>
    <row r="35" spans="1:64" x14ac:dyDescent="0.25">
      <c r="A35" s="201" t="s">
        <v>100</v>
      </c>
    </row>
    <row r="36" spans="1:64" ht="14.4" x14ac:dyDescent="0.3">
      <c r="A36" s="208" t="s">
        <v>101</v>
      </c>
    </row>
    <row r="37" spans="1:64" x14ac:dyDescent="0.25">
      <c r="A37" s="201"/>
    </row>
    <row r="38" spans="1:64" x14ac:dyDescent="0.25">
      <c r="A38" s="209" t="s">
        <v>110</v>
      </c>
      <c r="T38" s="211"/>
    </row>
    <row r="39" spans="1:64" x14ac:dyDescent="0.25">
      <c r="A39" s="210" t="s">
        <v>111</v>
      </c>
    </row>
    <row r="40" spans="1:64" x14ac:dyDescent="0.25">
      <c r="A40" s="209"/>
      <c r="Z40"/>
      <c r="AA40" s="203"/>
      <c r="AB40"/>
      <c r="AE40"/>
      <c r="AF40"/>
      <c r="AX40" s="2"/>
      <c r="AY40" s="2"/>
      <c r="AZ40" s="2"/>
      <c r="BA40" s="2"/>
      <c r="BC40" s="206"/>
      <c r="BD40" s="2"/>
      <c r="BH40" s="2"/>
      <c r="BJ40" s="2"/>
      <c r="BK40" s="2"/>
      <c r="BL40" s="2"/>
    </row>
    <row r="41" spans="1:64" x14ac:dyDescent="0.25">
      <c r="A41" s="209" t="s">
        <v>102</v>
      </c>
      <c r="Z41"/>
      <c r="AA41" s="203"/>
      <c r="AB41"/>
      <c r="AE41"/>
      <c r="AF41"/>
      <c r="AX41" s="2"/>
      <c r="AY41" s="2"/>
      <c r="AZ41" s="2"/>
      <c r="BA41" s="2"/>
      <c r="BC41" s="206"/>
      <c r="BD41" s="2"/>
      <c r="BH41" s="2"/>
      <c r="BJ41" s="2"/>
      <c r="BK41" s="2"/>
      <c r="BL41" s="2"/>
    </row>
    <row r="42" spans="1:64" x14ac:dyDescent="0.25">
      <c r="A42" s="210" t="s">
        <v>103</v>
      </c>
      <c r="Z42"/>
      <c r="AA42" s="203"/>
      <c r="AB42"/>
      <c r="AE42"/>
      <c r="AF42"/>
      <c r="AX42" s="2"/>
      <c r="AY42" s="2"/>
      <c r="AZ42" s="2"/>
      <c r="BA42" s="2"/>
      <c r="BC42" s="206"/>
      <c r="BD42" s="2"/>
      <c r="BH42" s="2"/>
      <c r="BJ42" s="2"/>
      <c r="BK42" s="2"/>
      <c r="BL42" s="2"/>
    </row>
    <row r="43" spans="1:64" ht="13.8" x14ac:dyDescent="0.25">
      <c r="A43" s="212"/>
      <c r="Z43"/>
      <c r="AA43" s="203"/>
      <c r="AB43"/>
      <c r="AE43"/>
      <c r="AF43"/>
      <c r="AX43" s="2"/>
      <c r="AY43" s="2"/>
      <c r="AZ43" s="2"/>
      <c r="BA43" s="2"/>
      <c r="BC43" s="206"/>
      <c r="BD43" s="2"/>
      <c r="BH43" s="2"/>
      <c r="BJ43" s="2"/>
      <c r="BK43" s="2"/>
      <c r="BL43" s="2"/>
    </row>
    <row r="44" spans="1:64" x14ac:dyDescent="0.25">
      <c r="A44" s="213" t="s">
        <v>112</v>
      </c>
      <c r="B44" s="214"/>
      <c r="C44" s="215"/>
      <c r="D44" s="215"/>
      <c r="E44" s="215"/>
      <c r="F44" s="215"/>
      <c r="G44" s="215"/>
      <c r="H44" s="215"/>
      <c r="I44" s="216"/>
      <c r="J44" s="216"/>
      <c r="K44" s="216"/>
      <c r="L44" s="216"/>
      <c r="M44" s="217"/>
      <c r="N44" s="217"/>
      <c r="O44" s="217"/>
      <c r="P44" s="218"/>
      <c r="Q44" s="218"/>
      <c r="R44" s="218"/>
      <c r="S44" s="218"/>
      <c r="T44" s="219"/>
      <c r="Z44" s="2"/>
      <c r="AA44" s="213" t="s">
        <v>112</v>
      </c>
      <c r="AB44" s="214"/>
      <c r="AC44" s="215"/>
      <c r="AD44" s="215"/>
      <c r="AE44" s="215"/>
      <c r="AF44" s="215"/>
      <c r="AG44" s="215"/>
      <c r="AH44" s="215"/>
      <c r="AI44" s="215"/>
      <c r="AJ44" s="216"/>
      <c r="AK44" s="216"/>
      <c r="AL44" s="217"/>
      <c r="AM44" s="217"/>
      <c r="AN44" s="218"/>
      <c r="AO44" s="218"/>
      <c r="AP44" s="219"/>
      <c r="AQ44" s="2"/>
      <c r="AX44" s="2"/>
      <c r="AY44" s="2"/>
      <c r="AZ44" s="2"/>
      <c r="BA44" s="2"/>
      <c r="BC44" s="206"/>
      <c r="BD44" s="2"/>
      <c r="BH44" s="2"/>
      <c r="BJ44" s="2"/>
      <c r="BK44" s="2"/>
      <c r="BL44" s="2"/>
    </row>
    <row r="45" spans="1:64" ht="15" customHeight="1" x14ac:dyDescent="0.25">
      <c r="A45" s="509" t="s">
        <v>104</v>
      </c>
      <c r="B45" s="509"/>
      <c r="C45" s="509"/>
      <c r="D45" s="509"/>
      <c r="E45" s="509"/>
      <c r="F45" s="509"/>
      <c r="G45" s="509"/>
      <c r="H45" s="509"/>
      <c r="I45" s="509"/>
      <c r="J45" s="509"/>
      <c r="K45" s="509"/>
      <c r="L45" s="509"/>
      <c r="M45" s="509"/>
      <c r="N45" s="509"/>
      <c r="O45" s="509"/>
      <c r="P45" s="509"/>
      <c r="Q45" s="509"/>
      <c r="R45" s="509"/>
      <c r="S45" s="509"/>
      <c r="T45" s="509"/>
      <c r="Z45" s="2"/>
      <c r="AA45" s="509" t="s">
        <v>104</v>
      </c>
      <c r="AB45" s="509"/>
      <c r="AC45" s="509"/>
      <c r="AD45" s="509"/>
      <c r="AE45" s="509"/>
      <c r="AF45" s="509"/>
      <c r="AG45" s="509"/>
      <c r="AH45" s="509"/>
      <c r="AI45" s="509"/>
      <c r="AJ45" s="509"/>
      <c r="AK45" s="509"/>
      <c r="AL45" s="509"/>
      <c r="AM45" s="509"/>
      <c r="AN45" s="509"/>
      <c r="AO45" s="509"/>
      <c r="AP45" s="509"/>
      <c r="AQ45" s="509"/>
      <c r="AR45" s="509"/>
      <c r="AS45" s="509"/>
      <c r="AT45" s="509"/>
      <c r="AU45" s="509"/>
      <c r="AX45" s="2"/>
      <c r="AY45" s="2"/>
      <c r="AZ45" s="2"/>
      <c r="BA45" s="2"/>
      <c r="BC45" s="206"/>
      <c r="BD45" s="2"/>
      <c r="BH45" s="2"/>
      <c r="BJ45" s="2"/>
      <c r="BK45" s="2"/>
      <c r="BL45" s="2"/>
    </row>
    <row r="46" spans="1:64" x14ac:dyDescent="0.25">
      <c r="A46" s="213" t="s">
        <v>105</v>
      </c>
      <c r="B46" s="220"/>
      <c r="C46" s="213"/>
      <c r="D46" s="213"/>
      <c r="E46" s="213"/>
      <c r="F46" s="213"/>
      <c r="G46" s="213"/>
      <c r="H46" s="213"/>
      <c r="I46" s="221"/>
      <c r="J46" s="221"/>
      <c r="K46" s="221"/>
      <c r="L46" s="221"/>
      <c r="M46" s="213"/>
      <c r="N46" s="213"/>
      <c r="O46" s="213"/>
      <c r="P46" s="213"/>
      <c r="Q46" s="213"/>
      <c r="R46" s="213"/>
      <c r="S46" s="213"/>
      <c r="T46" s="213"/>
      <c r="Z46" s="2"/>
      <c r="AA46" s="213" t="s">
        <v>105</v>
      </c>
      <c r="AB46" s="220"/>
      <c r="AC46" s="213"/>
      <c r="AD46" s="213"/>
      <c r="AE46" s="213"/>
      <c r="AF46" s="213"/>
      <c r="AG46" s="213"/>
      <c r="AH46" s="213"/>
      <c r="AI46" s="213"/>
      <c r="AJ46" s="221"/>
      <c r="AK46" s="221"/>
      <c r="AL46" s="213"/>
      <c r="AM46" s="213"/>
      <c r="AN46" s="213"/>
      <c r="AO46" s="213"/>
      <c r="AP46" s="213"/>
      <c r="AQ46" s="2"/>
      <c r="AX46" s="2"/>
      <c r="AY46" s="2"/>
      <c r="AZ46" s="2"/>
      <c r="BA46" s="2"/>
      <c r="BC46" s="206"/>
      <c r="BD46" s="2"/>
      <c r="BH46" s="2"/>
      <c r="BJ46" s="2"/>
      <c r="BK46" s="2"/>
      <c r="BL46" s="2"/>
    </row>
    <row r="47" spans="1:64" x14ac:dyDescent="0.25">
      <c r="Z47" s="2"/>
      <c r="AB47" s="202"/>
      <c r="AC47" s="202"/>
      <c r="AD47" s="202"/>
      <c r="AE47" s="202"/>
      <c r="AF47" s="202"/>
      <c r="AG47" s="202"/>
      <c r="AH47" s="202"/>
      <c r="AI47" s="202"/>
      <c r="AJ47" s="202"/>
      <c r="AK47" s="202"/>
      <c r="AL47" s="202"/>
      <c r="AM47" s="202"/>
      <c r="AN47" s="202"/>
      <c r="AO47" s="202"/>
      <c r="AP47" s="202"/>
      <c r="AQ47" s="2"/>
      <c r="AX47" s="2"/>
      <c r="AY47" s="2"/>
      <c r="AZ47" s="2"/>
      <c r="BA47" s="2"/>
      <c r="BC47" s="206"/>
      <c r="BD47" s="2"/>
      <c r="BH47" s="2"/>
      <c r="BJ47" s="2"/>
      <c r="BK47" s="2"/>
      <c r="BL47" s="2"/>
    </row>
    <row r="48" spans="1:64" ht="12.75" hidden="1" customHeight="1" x14ac:dyDescent="0.25">
      <c r="A48" s="222" t="s">
        <v>1</v>
      </c>
      <c r="B48" s="223"/>
      <c r="C48" s="223"/>
      <c r="D48" s="223"/>
      <c r="E48" s="224">
        <f>+E27-E1-E7-E15</f>
        <v>-537637</v>
      </c>
      <c r="F48" s="224">
        <f>+F27-F1-F7-F15</f>
        <v>-9379500</v>
      </c>
      <c r="G48" s="224">
        <f>+G27-G1-G7-G15</f>
        <v>-4871200</v>
      </c>
      <c r="H48" s="224">
        <f>+H27-H1-H7-H15</f>
        <v>-4508400</v>
      </c>
      <c r="I48" s="224">
        <f>+I27-I1-I7-I15</f>
        <v>-3545700</v>
      </c>
      <c r="J48" s="224"/>
      <c r="K48" s="224">
        <f>+K27-K1-K7-K15</f>
        <v>-1840600</v>
      </c>
      <c r="L48" s="224"/>
      <c r="M48" s="224">
        <f>+M27-M1-M7-M15</f>
        <v>-3537600</v>
      </c>
      <c r="N48" s="224"/>
      <c r="O48" s="224">
        <f>+O27-O1-O7-O15</f>
        <v>-455800</v>
      </c>
      <c r="P48" s="224">
        <f>+P27-P1-P7-P15</f>
        <v>0</v>
      </c>
      <c r="Q48" s="224"/>
      <c r="R48" s="224"/>
      <c r="S48" s="224">
        <f>+S27-S1-S7-S15</f>
        <v>-9793500</v>
      </c>
      <c r="T48" s="224">
        <f>+T27-T1-T7-T15</f>
        <v>-10848700</v>
      </c>
      <c r="U48" s="224">
        <f>+U27-U1-U7-U15</f>
        <v>-11934200</v>
      </c>
      <c r="V48" s="224">
        <f>+V27-V1-V7-V15</f>
        <v>-13045500</v>
      </c>
      <c r="W48" s="224">
        <f>+X27-W1-W7-W15</f>
        <v>-14158400</v>
      </c>
      <c r="X48" s="224" t="e">
        <f>+#REF!-X1-X7-X15</f>
        <v>#REF!</v>
      </c>
      <c r="Y48" s="224">
        <f>+Y27-Y1-Y7-Y15</f>
        <v>-16384300</v>
      </c>
      <c r="Z48" s="2"/>
      <c r="AA48" s="222" t="s">
        <v>1</v>
      </c>
      <c r="AB48" s="223"/>
      <c r="AC48" s="223"/>
      <c r="AD48" s="223"/>
      <c r="AE48" s="224">
        <f>+AE27-AE1-AE7-AE15</f>
        <v>0</v>
      </c>
      <c r="AF48" s="224"/>
      <c r="AG48" s="224">
        <f t="shared" ref="AG48:AP48" si="8">+AG27-AG1-AG7-AG15</f>
        <v>-20.166533834642824</v>
      </c>
      <c r="AH48" s="224">
        <f t="shared" si="8"/>
        <v>-284900</v>
      </c>
      <c r="AI48" s="224">
        <f t="shared" si="8"/>
        <v>-10.336206727810277</v>
      </c>
      <c r="AJ48" s="224">
        <f t="shared" si="8"/>
        <v>-83800</v>
      </c>
      <c r="AK48" s="224">
        <f t="shared" si="8"/>
        <v>-37.874718002589383</v>
      </c>
      <c r="AL48" s="224">
        <f t="shared" si="8"/>
        <v>-2500</v>
      </c>
      <c r="AM48" s="224">
        <f t="shared" si="8"/>
        <v>-4.7269996398385992</v>
      </c>
      <c r="AN48" s="224">
        <f t="shared" si="8"/>
        <v>-74.539999999999992</v>
      </c>
      <c r="AO48" s="224">
        <f t="shared" si="8"/>
        <v>-0.66525569167569332</v>
      </c>
      <c r="AP48" s="224">
        <f t="shared" si="8"/>
        <v>2.4779175975587444</v>
      </c>
      <c r="AQ48" s="2"/>
      <c r="AX48" s="2"/>
      <c r="AY48" s="2"/>
      <c r="AZ48" s="2"/>
      <c r="BA48" s="2"/>
      <c r="BC48" s="206"/>
      <c r="BD48" s="2"/>
      <c r="BH48" s="2"/>
      <c r="BJ48" s="2"/>
      <c r="BK48" s="2"/>
      <c r="BL48" s="2"/>
    </row>
    <row r="49" spans="1:64" x14ac:dyDescent="0.25">
      <c r="A49" s="225" t="s">
        <v>113</v>
      </c>
      <c r="B49" s="226"/>
      <c r="C49" s="227"/>
      <c r="D49" s="227"/>
      <c r="E49" s="227"/>
      <c r="F49" s="227"/>
      <c r="G49" s="227"/>
      <c r="H49" s="227"/>
      <c r="I49" s="228"/>
      <c r="J49" s="228"/>
      <c r="K49" s="228"/>
      <c r="L49" s="228"/>
      <c r="M49" s="229"/>
      <c r="N49" s="229"/>
      <c r="O49" s="229"/>
      <c r="P49" s="230"/>
      <c r="Q49" s="230"/>
      <c r="R49" s="230"/>
      <c r="S49" s="230"/>
      <c r="T49" s="231"/>
      <c r="U49" s="231"/>
      <c r="V49" s="230"/>
      <c r="W49" s="230"/>
      <c r="X49" s="230"/>
      <c r="Y49" s="230"/>
      <c r="Z49" s="2"/>
      <c r="AA49" s="225" t="s">
        <v>113</v>
      </c>
      <c r="AB49" s="226"/>
      <c r="AC49" s="227"/>
      <c r="AD49" s="227"/>
      <c r="AE49" s="227"/>
      <c r="AF49" s="227"/>
      <c r="AG49" s="227"/>
      <c r="AH49" s="227"/>
      <c r="AI49" s="227"/>
      <c r="AJ49" s="228"/>
      <c r="AK49" s="228"/>
      <c r="AL49" s="229"/>
      <c r="AM49" s="229"/>
      <c r="AN49" s="230"/>
      <c r="AO49" s="230"/>
      <c r="AP49" s="231"/>
      <c r="AQ49" s="2"/>
      <c r="AX49" s="2"/>
      <c r="AY49" s="2"/>
      <c r="AZ49" s="2"/>
      <c r="BA49" s="2"/>
      <c r="BC49" s="206"/>
      <c r="BD49" s="2"/>
      <c r="BH49" s="2"/>
      <c r="BJ49" s="2"/>
      <c r="BK49" s="2"/>
      <c r="BL49" s="2"/>
    </row>
    <row r="50" spans="1:64" x14ac:dyDescent="0.25">
      <c r="A50" s="225" t="s">
        <v>106</v>
      </c>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
      <c r="AA50" s="225" t="s">
        <v>106</v>
      </c>
      <c r="AB50" s="225"/>
      <c r="AC50" s="225"/>
      <c r="AD50" s="225"/>
      <c r="AE50" s="225"/>
      <c r="AF50" s="225"/>
      <c r="AG50" s="225"/>
      <c r="AH50" s="225"/>
      <c r="AI50" s="225"/>
      <c r="AJ50" s="225"/>
      <c r="AK50" s="225"/>
      <c r="AL50" s="225"/>
      <c r="AM50" s="225"/>
      <c r="AN50" s="225"/>
      <c r="AO50" s="225"/>
      <c r="AP50" s="225"/>
      <c r="AQ50" s="2"/>
      <c r="AX50" s="2"/>
      <c r="AY50" s="2"/>
      <c r="AZ50" s="2"/>
      <c r="BA50" s="2"/>
      <c r="BC50" s="206"/>
      <c r="BD50" s="2"/>
      <c r="BH50" s="2"/>
      <c r="BJ50" s="2"/>
      <c r="BK50" s="2"/>
      <c r="BL50" s="2"/>
    </row>
    <row r="51" spans="1:64" x14ac:dyDescent="0.25">
      <c r="A51" s="225" t="s">
        <v>107</v>
      </c>
      <c r="B51" s="232"/>
      <c r="C51" s="225"/>
      <c r="D51" s="225"/>
      <c r="E51" s="225"/>
      <c r="F51" s="225"/>
      <c r="G51" s="225"/>
      <c r="H51" s="225"/>
      <c r="I51" s="233"/>
      <c r="J51" s="233"/>
      <c r="K51" s="233"/>
      <c r="L51" s="233"/>
      <c r="M51" s="225"/>
      <c r="N51" s="225"/>
      <c r="O51" s="225"/>
      <c r="P51" s="225"/>
      <c r="Q51" s="225"/>
      <c r="R51" s="225"/>
      <c r="S51" s="225"/>
      <c r="T51" s="225"/>
      <c r="U51" s="227"/>
      <c r="V51" s="227"/>
      <c r="W51" s="227"/>
      <c r="X51" s="227"/>
      <c r="Y51" s="227"/>
      <c r="Z51" s="2"/>
      <c r="AA51" s="225" t="s">
        <v>107</v>
      </c>
      <c r="AB51" s="232"/>
      <c r="AC51" s="225"/>
      <c r="AD51" s="225"/>
      <c r="AE51" s="225"/>
      <c r="AF51" s="225"/>
      <c r="AG51" s="225"/>
      <c r="AH51" s="225"/>
      <c r="AI51" s="225"/>
      <c r="AJ51" s="233"/>
      <c r="AK51" s="233"/>
      <c r="AL51" s="225"/>
      <c r="AM51" s="225"/>
      <c r="AN51" s="225"/>
      <c r="AO51" s="225"/>
      <c r="AP51" s="225"/>
      <c r="AQ51" s="2"/>
      <c r="AX51" s="2"/>
      <c r="AY51" s="2"/>
      <c r="AZ51" s="2"/>
      <c r="BA51" s="2"/>
      <c r="BC51" s="206"/>
      <c r="BD51" s="2"/>
      <c r="BH51" s="2"/>
      <c r="BJ51" s="2"/>
      <c r="BK51" s="2"/>
      <c r="BL51" s="2"/>
    </row>
  </sheetData>
  <mergeCells count="43">
    <mergeCell ref="A1:BB1"/>
    <mergeCell ref="BD1:BH2"/>
    <mergeCell ref="BJ1:BL2"/>
    <mergeCell ref="A2:C2"/>
    <mergeCell ref="A3:A5"/>
    <mergeCell ref="B3:B5"/>
    <mergeCell ref="C3:D5"/>
    <mergeCell ref="E3:E5"/>
    <mergeCell ref="F3:Z3"/>
    <mergeCell ref="AA3:AA4"/>
    <mergeCell ref="AN3:AN5"/>
    <mergeCell ref="AB3:AB4"/>
    <mergeCell ref="AC3:AD4"/>
    <mergeCell ref="AE3:AE4"/>
    <mergeCell ref="AF3:AF4"/>
    <mergeCell ref="AG3:AG4"/>
    <mergeCell ref="AV6:AW6"/>
    <mergeCell ref="A45:T45"/>
    <mergeCell ref="AA45:AU45"/>
    <mergeCell ref="BG3:BG5"/>
    <mergeCell ref="AM3:AM4"/>
    <mergeCell ref="AQ3:AQ5"/>
    <mergeCell ref="AR3:AR5"/>
    <mergeCell ref="AS3:AS5"/>
    <mergeCell ref="AT3:AT5"/>
    <mergeCell ref="AH3:AH4"/>
    <mergeCell ref="AI3:AI4"/>
    <mergeCell ref="AJ3:AJ4"/>
    <mergeCell ref="AK3:AK4"/>
    <mergeCell ref="AL3:AL4"/>
    <mergeCell ref="BH3:BH5"/>
    <mergeCell ref="F4:R4"/>
    <mergeCell ref="S4:Z4"/>
    <mergeCell ref="AA5:AB5"/>
    <mergeCell ref="AG5:AM5"/>
    <mergeCell ref="AV3:AW4"/>
    <mergeCell ref="AX3:BA4"/>
    <mergeCell ref="BB3:BB5"/>
    <mergeCell ref="BD3:BD5"/>
    <mergeCell ref="BE3:BE5"/>
    <mergeCell ref="BF3:BF5"/>
    <mergeCell ref="AO3:AP4"/>
    <mergeCell ref="AU3:AU5"/>
  </mergeCells>
  <pageMargins left="0.70866141732283472" right="0.19685039370078741" top="0.74803149606299213" bottom="0.74803149606299213" header="0.31496062992125984" footer="0.31496062992125984"/>
  <pageSetup paperSize="8" scale="59" fitToWidth="2" orientation="landscape" r:id="rId1"/>
  <colBreaks count="2" manualBreakCount="2">
    <brk id="26" max="1048575" man="1"/>
    <brk id="55" max="5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SHEET</vt:lpstr>
      <vt:lpstr>'DATA SHEET'!Print_Area</vt:lpstr>
    </vt:vector>
  </TitlesOfParts>
  <Company>SPC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McTurk</dc:creator>
  <cp:lastModifiedBy>Amali Shaw</cp:lastModifiedBy>
  <dcterms:created xsi:type="dcterms:W3CDTF">2013-09-12T02:22:21Z</dcterms:created>
  <dcterms:modified xsi:type="dcterms:W3CDTF">2015-10-21T04:38:38Z</dcterms:modified>
</cp:coreProperties>
</file>