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lagir\Desktop\PORTAL UPLOADS\Country Portals\Samoa\"/>
    </mc:Choice>
  </mc:AlternateContent>
  <xr:revisionPtr revIDLastSave="0" documentId="8_{2BCAB427-A59C-4AE1-8636-7472C38A6470}" xr6:coauthVersionLast="43" xr6:coauthVersionMax="43" xr10:uidLastSave="{00000000-0000-0000-0000-000000000000}"/>
  <bookViews>
    <workbookView xWindow="28680" yWindow="-120" windowWidth="24240" windowHeight="17640" activeTab="4" xr2:uid="{00000000-000D-0000-FFFF-FFFF00000000}"/>
  </bookViews>
  <sheets>
    <sheet name="Chart1" sheetId="2" r:id="rId1"/>
    <sheet name="Chart6" sheetId="7" r:id="rId2"/>
    <sheet name="Chart7" sheetId="8" r:id="rId3"/>
    <sheet name="Chart8" sheetId="9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2" i="1" l="1"/>
  <c r="B106" i="1" s="1"/>
  <c r="B101" i="1"/>
  <c r="B100" i="1"/>
  <c r="B105" i="1" s="1"/>
  <c r="B74" i="1"/>
  <c r="B73" i="1"/>
  <c r="B72" i="1"/>
  <c r="B71" i="1"/>
  <c r="B70" i="1"/>
  <c r="B84" i="1"/>
  <c r="B83" i="1"/>
  <c r="B82" i="1"/>
  <c r="B81" i="1"/>
  <c r="B80" i="1"/>
  <c r="B79" i="1"/>
  <c r="B78" i="1"/>
  <c r="B77" i="1"/>
  <c r="B76" i="1"/>
  <c r="B75" i="1"/>
  <c r="B86" i="1" l="1"/>
  <c r="B7" i="1" l="1"/>
  <c r="B66" i="1"/>
  <c r="D30" i="1" l="1"/>
  <c r="D34" i="1"/>
  <c r="D38" i="1"/>
  <c r="D42" i="1"/>
  <c r="D46" i="1"/>
  <c r="C75" i="1" s="1"/>
  <c r="D75" i="1" s="1"/>
  <c r="D50" i="1"/>
  <c r="D54" i="1"/>
  <c r="D58" i="1"/>
  <c r="D62" i="1"/>
  <c r="D53" i="1"/>
  <c r="D31" i="1"/>
  <c r="D35" i="1"/>
  <c r="D39" i="1"/>
  <c r="D43" i="1"/>
  <c r="D47" i="1"/>
  <c r="C83" i="1" s="1"/>
  <c r="D83" i="1" s="1"/>
  <c r="D51" i="1"/>
  <c r="C76" i="1" s="1"/>
  <c r="D76" i="1" s="1"/>
  <c r="D55" i="1"/>
  <c r="C78" i="1" s="1"/>
  <c r="D78" i="1" s="1"/>
  <c r="D59" i="1"/>
  <c r="D63" i="1"/>
  <c r="D33" i="1"/>
  <c r="D41" i="1"/>
  <c r="D57" i="1"/>
  <c r="C80" i="1" s="1"/>
  <c r="D80" i="1" s="1"/>
  <c r="D27" i="1"/>
  <c r="D28" i="1"/>
  <c r="C70" i="1" s="1"/>
  <c r="D32" i="1"/>
  <c r="D36" i="1"/>
  <c r="D40" i="1"/>
  <c r="D44" i="1"/>
  <c r="D48" i="1"/>
  <c r="C84" i="1" s="1"/>
  <c r="D84" i="1" s="1"/>
  <c r="D52" i="1"/>
  <c r="D56" i="1"/>
  <c r="C79" i="1" s="1"/>
  <c r="D79" i="1" s="1"/>
  <c r="D60" i="1"/>
  <c r="C82" i="1" s="1"/>
  <c r="D82" i="1" s="1"/>
  <c r="D64" i="1"/>
  <c r="D29" i="1"/>
  <c r="D37" i="1"/>
  <c r="D45" i="1"/>
  <c r="D49" i="1"/>
  <c r="D61" i="1"/>
  <c r="C72" i="1" l="1"/>
  <c r="C77" i="1"/>
  <c r="D77" i="1" s="1"/>
  <c r="C81" i="1"/>
  <c r="D81" i="1" s="1"/>
  <c r="D70" i="1"/>
  <c r="C71" i="1"/>
  <c r="D71" i="1" s="1"/>
  <c r="C74" i="1"/>
  <c r="D74" i="1" s="1"/>
  <c r="C73" i="1"/>
  <c r="D73" i="1" s="1"/>
  <c r="D72" i="1"/>
  <c r="C86" i="1" l="1"/>
  <c r="D86" i="1"/>
</calcChain>
</file>

<file path=xl/sharedStrings.xml><?xml version="1.0" encoding="utf-8"?>
<sst xmlns="http://schemas.openxmlformats.org/spreadsheetml/2006/main" count="142" uniqueCount="105">
  <si>
    <t>Other Plastic Bottle</t>
  </si>
  <si>
    <t>Food wrappers</t>
  </si>
  <si>
    <t>Lids</t>
  </si>
  <si>
    <t>Bottle caps - plastic</t>
  </si>
  <si>
    <t>Cigarette box</t>
  </si>
  <si>
    <t>Take-away containers - plastic</t>
  </si>
  <si>
    <t>Take-away containers - foam</t>
  </si>
  <si>
    <t>Aluminum cans</t>
  </si>
  <si>
    <t>Food cans/tins</t>
  </si>
  <si>
    <t xml:space="preserve">Grocery bags, plastic </t>
  </si>
  <si>
    <t>Cups &amp; plates - foam</t>
  </si>
  <si>
    <t>Cups &amp; plates - plastic</t>
  </si>
  <si>
    <t>Drink bottles glass</t>
  </si>
  <si>
    <t>Fabric</t>
  </si>
  <si>
    <t xml:space="preserve">Paper bags, cups, plates and more </t>
  </si>
  <si>
    <t>Fishing line</t>
  </si>
  <si>
    <t>Other plastic/foam packaging</t>
  </si>
  <si>
    <t>Strapping bands</t>
  </si>
  <si>
    <t>Nappies</t>
  </si>
  <si>
    <t>Foam pieces</t>
  </si>
  <si>
    <t>Plastic pieces</t>
  </si>
  <si>
    <t>Broken glass - pieces</t>
  </si>
  <si>
    <t>Foil pieces</t>
  </si>
  <si>
    <t>Jangles / flip flops (single)</t>
  </si>
  <si>
    <t xml:space="preserve">Medical waste </t>
  </si>
  <si>
    <t>metal pipe</t>
  </si>
  <si>
    <t xml:space="preserve">Rubber band </t>
  </si>
  <si>
    <t>Battery</t>
  </si>
  <si>
    <t>Tube light</t>
  </si>
  <si>
    <t>Rubber piece</t>
  </si>
  <si>
    <t xml:space="preserve">Suitcase </t>
  </si>
  <si>
    <t>Plastic Drink Bottle</t>
  </si>
  <si>
    <t>Bottle caps - metal</t>
  </si>
  <si>
    <t>Fork, knife, spoon-plastic</t>
  </si>
  <si>
    <t>Straws plastic</t>
  </si>
  <si>
    <t>All plastic bags (clear, black, etc)</t>
  </si>
  <si>
    <t xml:space="preserve">Glass pieces: ceramic </t>
  </si>
  <si>
    <t>Metal corrugated tiles</t>
  </si>
  <si>
    <t>Total Weight in Kg</t>
  </si>
  <si>
    <t xml:space="preserve"># of Bags Collected  </t>
  </si>
  <si>
    <t># Bags Sorted</t>
  </si>
  <si>
    <t xml:space="preserve">Weight per bag -  #1 </t>
  </si>
  <si>
    <t xml:space="preserve">Weight per bag -  #2 </t>
  </si>
  <si>
    <t>Weight per bag -  #3</t>
  </si>
  <si>
    <t>Weight per bag  - #4</t>
  </si>
  <si>
    <t>Weight per bag  - #5</t>
  </si>
  <si>
    <t>Weight per bag - #6</t>
  </si>
  <si>
    <t>Weight per bag - #7</t>
  </si>
  <si>
    <t>Weight per bag - #8</t>
  </si>
  <si>
    <t>Weight per bag - #9</t>
  </si>
  <si>
    <t>Weight per bag - #10</t>
  </si>
  <si>
    <t>Weight per bag - #11</t>
  </si>
  <si>
    <t>Weight in  Kg.</t>
  </si>
  <si>
    <t>Total pieces sorted</t>
  </si>
  <si>
    <t>Categories of waste</t>
  </si>
  <si>
    <t>Pieces counted</t>
  </si>
  <si>
    <t>Total bags</t>
  </si>
  <si>
    <t>Total number of pieces counted</t>
  </si>
  <si>
    <t>Total weight of bags counted</t>
  </si>
  <si>
    <t>Total weight of all bags</t>
  </si>
  <si>
    <t>Plastic</t>
  </si>
  <si>
    <t>Other</t>
  </si>
  <si>
    <t>Paper</t>
  </si>
  <si>
    <t>Glass</t>
  </si>
  <si>
    <t xml:space="preserve">Foam </t>
  </si>
  <si>
    <t>Metal</t>
  </si>
  <si>
    <t>Recyclables</t>
  </si>
  <si>
    <t>Fishing Gear</t>
  </si>
  <si>
    <t>Foil</t>
  </si>
  <si>
    <t>Shoes</t>
  </si>
  <si>
    <t>Medical Waste</t>
  </si>
  <si>
    <t>Rubber</t>
  </si>
  <si>
    <t>Recycables (PET, AL Can, Tin)</t>
  </si>
  <si>
    <t>Plastic (Food wrappers, takeaway containers, lids, bottle caps, forks, knives spoons, straws, bags, cups, plates, strapping bands)</t>
  </si>
  <si>
    <t>Foam (Takeaway containers, cups, pieces)</t>
  </si>
  <si>
    <t>Metal (metal pipe, corrugated tiles)</t>
  </si>
  <si>
    <t>Paper (cigarette boxes, paper bags, paper cups, plates)</t>
  </si>
  <si>
    <t>Glass (glass pieces, broken glass)</t>
  </si>
  <si>
    <t>Shoes (thongs mostly)</t>
  </si>
  <si>
    <t>Medical Waste (dialisis tuping)</t>
  </si>
  <si>
    <t>Rubber (rubber pieces)</t>
  </si>
  <si>
    <t>Battery (AAA Battery)</t>
  </si>
  <si>
    <t>Fabric (Clothing)</t>
  </si>
  <si>
    <t>Fishing Gear (loose fishing lines)</t>
  </si>
  <si>
    <t>Category</t>
  </si>
  <si>
    <t>%</t>
  </si>
  <si>
    <t>Number (total = 2714)</t>
  </si>
  <si>
    <t>Number (total =1357)</t>
  </si>
  <si>
    <t>Others</t>
  </si>
  <si>
    <t>Other (ceramic, rube light, bottle caps, metal bottle caps)</t>
  </si>
  <si>
    <t xml:space="preserve">Category </t>
  </si>
  <si>
    <t>Plastic food packaging</t>
  </si>
  <si>
    <t>Other Plastic items</t>
  </si>
  <si>
    <t>Plastic bags &amp; Straws</t>
  </si>
  <si>
    <t>Recyclables - PET Bottles</t>
  </si>
  <si>
    <t>Recyclables (Al Cans, Tin Cans, Glass bottles)</t>
  </si>
  <si>
    <t>Polysterin, Foam</t>
  </si>
  <si>
    <t>Glass pieces</t>
  </si>
  <si>
    <t>Others - Shoes, Foil, medical waste, rubber, fabric, fishing line</t>
  </si>
  <si>
    <t>Polystyrene</t>
  </si>
  <si>
    <t xml:space="preserve">Others </t>
  </si>
  <si>
    <t>Plastic &amp; Polystyrene</t>
  </si>
  <si>
    <t>Total bags counted/Sorted</t>
  </si>
  <si>
    <t>Summary</t>
  </si>
  <si>
    <t>Total number of waste items (extrapolated)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</si>
</sst>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00000%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10" fontId="0" fillId="0" borderId="0" xfId="0" applyNumberFormat="1" applyBorder="1"/>
    <xf numFmtId="165" fontId="0" fillId="0" borderId="0" xfId="0" applyNumberFormat="1" applyBorder="1"/>
    <xf numFmtId="0" fontId="0" fillId="0" borderId="6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4" fontId="0" fillId="0" borderId="5" xfId="1" applyNumberFormat="1" applyFont="1" applyBorder="1"/>
    <xf numFmtId="9" fontId="0" fillId="0" borderId="0" xfId="0" applyNumberFormat="1"/>
    <xf numFmtId="0" fontId="2" fillId="0" borderId="9" xfId="0" applyFont="1" applyBorder="1"/>
    <xf numFmtId="0" fontId="0" fillId="0" borderId="9" xfId="0" applyBorder="1"/>
    <xf numFmtId="0" fontId="1" fillId="0" borderId="9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164" fontId="0" fillId="0" borderId="5" xfId="0" applyNumberFormat="1" applyBorder="1"/>
    <xf numFmtId="9" fontId="0" fillId="0" borderId="5" xfId="1" applyFont="1" applyBorder="1"/>
    <xf numFmtId="10" fontId="0" fillId="0" borderId="5" xfId="0" applyNumberFormat="1" applyBorder="1"/>
    <xf numFmtId="9" fontId="0" fillId="0" borderId="8" xfId="1" applyFont="1" applyBorder="1"/>
    <xf numFmtId="9" fontId="0" fillId="0" borderId="5" xfId="0" applyNumberFormat="1" applyBorder="1"/>
    <xf numFmtId="0" fontId="4" fillId="0" borderId="4" xfId="0" applyFont="1" applyBorder="1" applyAlignment="1">
      <alignment vertical="center"/>
    </xf>
    <xf numFmtId="9" fontId="0" fillId="0" borderId="8" xfId="0" applyNumberForma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2700 Waste I</a:t>
            </a:r>
            <a:r>
              <a:rPr lang="en-US" baseline="0"/>
              <a:t>tems by categories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616040235564169"/>
          <c:y val="7.8874377806225124E-2"/>
          <c:w val="0.48767919528871662"/>
          <c:h val="0.74768241857866691"/>
        </c:manualLayout>
      </c:layout>
      <c:pieChart>
        <c:varyColors val="1"/>
        <c:ser>
          <c:idx val="0"/>
          <c:order val="0"/>
          <c:tx>
            <c:strRef>
              <c:f>Sheet1!$C$69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3-497B-964D-5DB6075401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3-497B-964D-5DB6075401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3-497B-964D-5DB6075401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3-497B-964D-5DB6075401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3-497B-964D-5DB6075401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3-497B-964D-5DB6075401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3-497B-964D-5DB6075401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3-497B-964D-5DB6075401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3-497B-964D-5DB60754010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3-497B-964D-5DB60754010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3-497B-964D-5DB60754010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3-497B-964D-5DB60754010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3-497B-964D-5DB60754010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3-497B-964D-5DB60754010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3-497B-964D-5DB60754010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3-497B-964D-5DB60754010E}"/>
              </c:ext>
            </c:extLst>
          </c:dPt>
          <c:cat>
            <c:strRef>
              <c:f>Sheet1!$A$70:$A$84</c:f>
              <c:strCache>
                <c:ptCount val="15"/>
                <c:pt idx="0">
                  <c:v>Plastic (Food wrappers, takeaway containers, lids, bottle caps, forks, knives spoons, straws, bags, cups, plates, strapping bands)</c:v>
                </c:pt>
                <c:pt idx="1">
                  <c:v>Foam (Takeaway containers, cups, pieces)</c:v>
                </c:pt>
                <c:pt idx="2">
                  <c:v>Metal (metal pipe, corrugated tiles)</c:v>
                </c:pt>
                <c:pt idx="3">
                  <c:v>Paper (cigarette boxes, paper bags, paper cups, plates)</c:v>
                </c:pt>
                <c:pt idx="4">
                  <c:v>Recycables (PET, AL Can, Tin)</c:v>
                </c:pt>
                <c:pt idx="5">
                  <c:v>Glass (glass pieces, broken glass)</c:v>
                </c:pt>
                <c:pt idx="6">
                  <c:v>Nappies</c:v>
                </c:pt>
                <c:pt idx="7">
                  <c:v>Other (ceramic, rube light, bottle caps, metal bottle caps)</c:v>
                </c:pt>
                <c:pt idx="8">
                  <c:v>Foil</c:v>
                </c:pt>
                <c:pt idx="9">
                  <c:v>Shoes (thongs mostly)</c:v>
                </c:pt>
                <c:pt idx="10">
                  <c:v>Medical Waste (dialisis tuping)</c:v>
                </c:pt>
                <c:pt idx="11">
                  <c:v>Rubber (rubber pieces)</c:v>
                </c:pt>
                <c:pt idx="12">
                  <c:v>Battery (AAA Battery)</c:v>
                </c:pt>
                <c:pt idx="13">
                  <c:v>Fabric (Clothing)</c:v>
                </c:pt>
                <c:pt idx="14">
                  <c:v>Fishing Gear (loose fishing lines)</c:v>
                </c:pt>
              </c:strCache>
            </c:strRef>
          </c:cat>
          <c:val>
            <c:numRef>
              <c:f>Sheet1!$C$70:$C$84</c:f>
              <c:numCache>
                <c:formatCode>0.00%</c:formatCode>
                <c:ptCount val="15"/>
                <c:pt idx="0">
                  <c:v>0.30582166543846723</c:v>
                </c:pt>
                <c:pt idx="1">
                  <c:v>0.41783345615327933</c:v>
                </c:pt>
                <c:pt idx="2">
                  <c:v>2.2107590272660281E-3</c:v>
                </c:pt>
                <c:pt idx="3">
                  <c:v>2.8739867354458364E-2</c:v>
                </c:pt>
                <c:pt idx="4">
                  <c:v>9.5062638172439207E-2</c:v>
                </c:pt>
                <c:pt idx="5">
                  <c:v>8.8430361090641119E-2</c:v>
                </c:pt>
                <c:pt idx="6">
                  <c:v>8.1061164333087691E-3</c:v>
                </c:pt>
                <c:pt idx="7">
                  <c:v>1.4738393515106854E-2</c:v>
                </c:pt>
                <c:pt idx="8">
                  <c:v>1.3264554163596167E-2</c:v>
                </c:pt>
                <c:pt idx="9">
                  <c:v>1.3264554163596167E-2</c:v>
                </c:pt>
                <c:pt idx="10">
                  <c:v>7.3691967575534268E-4</c:v>
                </c:pt>
                <c:pt idx="11">
                  <c:v>1.4738393515106854E-3</c:v>
                </c:pt>
                <c:pt idx="12">
                  <c:v>7.3691967575534268E-4</c:v>
                </c:pt>
                <c:pt idx="13">
                  <c:v>8.1061164333087691E-3</c:v>
                </c:pt>
                <c:pt idx="14">
                  <c:v>1.4738393515106854E-3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853-497B-964D-5DB60754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Waste items by % - 11 May Clean up Mulinuu</a:t>
            </a:r>
          </a:p>
        </c:rich>
      </c:tx>
      <c:layout>
        <c:manualLayout>
          <c:xMode val="edge"/>
          <c:yMode val="edge"/>
          <c:x val="0.52982705270740749"/>
          <c:y val="4.8279675017127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Sheet1!$B$88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32-444A-9451-6F8D0FF83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32-444A-9451-6F8D0FF83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32-444A-9451-6F8D0FF83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032-444A-9451-6F8D0FF83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032-444A-9451-6F8D0FF83B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032-444A-9451-6F8D0FF83B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032-444A-9451-6F8D0FF83B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032-444A-9451-6F8D0FF83B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032-444A-9451-6F8D0FF83B6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Polysterin,</a:t>
                    </a:r>
                    <a:r>
                      <a:rPr lang="en-US" baseline="0"/>
                      <a:t> Foam </a:t>
                    </a:r>
                    <a:fld id="{980581A1-2984-43B3-9C1A-2C6A3C20CCB6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032-444A-9451-6F8D0FF83B6F}"/>
                </c:ext>
              </c:extLst>
            </c:dLbl>
            <c:dLbl>
              <c:idx val="1"/>
              <c:layout>
                <c:manualLayout>
                  <c:x val="7.3111958096435366E-3"/>
                  <c:y val="-0.176954843380304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Plastic Items</a:t>
                    </a:r>
                    <a:r>
                      <a:rPr lang="en-US" baseline="0"/>
                      <a:t> </a:t>
                    </a:r>
                    <a:fld id="{A382BA0D-21E3-46D9-9B39-3C4DC4919D74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032-444A-9451-6F8D0FF83B6F}"/>
                </c:ext>
              </c:extLst>
            </c:dLbl>
            <c:dLbl>
              <c:idx val="2"/>
              <c:layout>
                <c:manualLayout>
                  <c:x val="0.15856595902401244"/>
                  <c:y val="-0.104076830962461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Plastic Food Packaging </a:t>
                    </a:r>
                    <a:fld id="{14CD886E-8462-42D1-8F27-BB3F9E39948B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032-444A-9451-6F8D0FF83B6F}"/>
                </c:ext>
              </c:extLst>
            </c:dLbl>
            <c:dLbl>
              <c:idx val="3"/>
              <c:layout>
                <c:manualLayout>
                  <c:x val="0.15012806478467458"/>
                  <c:y val="1.7662989356488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Glass pieces </a:t>
                    </a:r>
                    <a:fld id="{CDF02E80-301F-482C-9414-6F806F38D0EC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032-444A-9451-6F8D0FF83B6F}"/>
                </c:ext>
              </c:extLst>
            </c:dLbl>
            <c:dLbl>
              <c:idx val="4"/>
              <c:layout>
                <c:manualLayout>
                  <c:x val="-1.2090527431996513E-2"/>
                  <c:y val="4.4500273959470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 Items - Shoes, Foil, Medica, Waste, rubber, fabric, fishing lines </a:t>
                    </a:r>
                    <a:fld id="{C3000E12-B9E6-46D7-8E15-C5482AC53D17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032-444A-9451-6F8D0FF83B6F}"/>
                </c:ext>
              </c:extLst>
            </c:dLbl>
            <c:dLbl>
              <c:idx val="5"/>
              <c:layout>
                <c:manualLayout>
                  <c:x val="-6.0568045318913563E-2"/>
                  <c:y val="6.14639435453413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PET Bottles</a:t>
                    </a:r>
                  </a:p>
                  <a:p>
                    <a:fld id="{EF4D69D2-1867-4ABA-9082-557FC55E6F5A}" type="PERCENTAGE">
                      <a:rPr lang="en-US"/>
                      <a:pPr/>
                      <a:t>[PERCENTAGE]</a:t>
                    </a:fld>
                    <a:endParaRPr lang="en-AU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97056439710581"/>
                      <c:h val="5.75367779225855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032-444A-9451-6F8D0FF83B6F}"/>
                </c:ext>
              </c:extLst>
            </c:dLbl>
            <c:dLbl>
              <c:idx val="6"/>
              <c:layout>
                <c:manualLayout>
                  <c:x val="-1.2843240898279757E-2"/>
                  <c:y val="2.3294406020331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Recyclables</a:t>
                    </a:r>
                    <a:r>
                      <a:rPr lang="en-US" baseline="0"/>
                      <a:t> - Al cans, Tin, Glass </a:t>
                    </a:r>
                    <a:fld id="{6DBFA8AF-CA96-4298-80E1-786061B942CB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032-444A-9451-6F8D0FF83B6F}"/>
                </c:ext>
              </c:extLst>
            </c:dLbl>
            <c:dLbl>
              <c:idx val="7"/>
              <c:layout>
                <c:manualLayout>
                  <c:x val="-5.7330202309801855E-2"/>
                  <c:y val="-5.030276033794115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Paper </a:t>
                    </a:r>
                    <a:fld id="{F7ECF614-7B37-4596-9F1E-45AEFC6354D7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032-444A-9451-6F8D0FF83B6F}"/>
                </c:ext>
              </c:extLst>
            </c:dLbl>
            <c:dLbl>
              <c:idx val="8"/>
              <c:layout>
                <c:manualLayout>
                  <c:x val="2.3351797920044142E-2"/>
                  <c:y val="-2.78182495849286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Plastic Bags &amp; Straws</a:t>
                    </a:r>
                    <a:r>
                      <a:rPr lang="en-US" baseline="0"/>
                      <a:t> </a:t>
                    </a:r>
                    <a:fld id="{AB9CB2E3-2D2F-4496-8D93-C08589AAD75F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032-444A-9451-6F8D0FF83B6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Sheet1!$A$89:$A$97</c:f>
              <c:strCache>
                <c:ptCount val="9"/>
                <c:pt idx="0">
                  <c:v>Polysterin, Foam</c:v>
                </c:pt>
                <c:pt idx="1">
                  <c:v>Other Plastic items</c:v>
                </c:pt>
                <c:pt idx="2">
                  <c:v>Plastic food packaging</c:v>
                </c:pt>
                <c:pt idx="3">
                  <c:v>Glass pieces</c:v>
                </c:pt>
                <c:pt idx="4">
                  <c:v>Others - Shoes, Foil, medical waste, rubber, fabric, fishing line</c:v>
                </c:pt>
                <c:pt idx="5">
                  <c:v>Recyclables - PET Bottles</c:v>
                </c:pt>
                <c:pt idx="6">
                  <c:v>Recyclables (Al Cans, Tin Cans, Glass bottles)</c:v>
                </c:pt>
                <c:pt idx="7">
                  <c:v>Paper</c:v>
                </c:pt>
                <c:pt idx="8">
                  <c:v>Plastic bags &amp; Straws</c:v>
                </c:pt>
              </c:strCache>
            </c:strRef>
          </c:cat>
          <c:val>
            <c:numRef>
              <c:f>Sheet1!$B$89:$B$97</c:f>
              <c:numCache>
                <c:formatCode>0.0%</c:formatCode>
                <c:ptCount val="9"/>
                <c:pt idx="0">
                  <c:v>0.41783345615327933</c:v>
                </c:pt>
                <c:pt idx="1">
                  <c:v>0.17170228445099484</c:v>
                </c:pt>
                <c:pt idx="2" formatCode="0%">
                  <c:v>0.11643330876934414</c:v>
                </c:pt>
                <c:pt idx="3">
                  <c:v>8.8430361090641119E-2</c:v>
                </c:pt>
                <c:pt idx="4" formatCode="0.00%">
                  <c:v>6.1901252763448787E-2</c:v>
                </c:pt>
                <c:pt idx="5" formatCode="0%">
                  <c:v>4.7899778924097275E-2</c:v>
                </c:pt>
                <c:pt idx="6">
                  <c:v>4.7162859248341932E-2</c:v>
                </c:pt>
                <c:pt idx="7">
                  <c:v>2.8739867354458364E-2</c:v>
                </c:pt>
                <c:pt idx="8" formatCode="0%">
                  <c:v>1.7686072218128224E-2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32-444A-9451-6F8D0FF83B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Sheet1!$B$99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64-4978-81BA-966A50D1E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64-4978-81BA-966A50D1E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64-4978-81BA-966A50D1ED0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Plastics </a:t>
                    </a:r>
                    <a:fld id="{44C6B1F7-5ADD-44A3-90A6-571A9436514A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64-4978-81BA-966A50D1ED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Polystyrene</a:t>
                    </a:r>
                    <a:r>
                      <a:rPr lang="en-US" baseline="0"/>
                      <a:t> </a:t>
                    </a:r>
                    <a:fld id="{F38E75B5-C6F3-41A1-A553-65DC319691F7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64-4978-81BA-966A50D1ED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Other waste types</a:t>
                    </a:r>
                    <a:r>
                      <a:rPr lang="en-US" baseline="0"/>
                      <a:t> </a:t>
                    </a:r>
                    <a:fld id="{2E112ACA-40F0-4848-974E-F7A154C61726}" type="PERCENTAGE">
                      <a:rPr lang="en-US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564-4978-81BA-966A50D1ED0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Sheet1!$A$100:$A$102</c:f>
              <c:strCache>
                <c:ptCount val="3"/>
                <c:pt idx="0">
                  <c:v>Plastic</c:v>
                </c:pt>
                <c:pt idx="1">
                  <c:v>Polystyrene</c:v>
                </c:pt>
                <c:pt idx="2">
                  <c:v>Others </c:v>
                </c:pt>
              </c:strCache>
            </c:strRef>
          </c:cat>
          <c:val>
            <c:numRef>
              <c:f>Sheet1!$B$100:$B$102</c:f>
              <c:numCache>
                <c:formatCode>0%</c:formatCode>
                <c:ptCount val="3"/>
                <c:pt idx="0">
                  <c:v>0.35372144436256447</c:v>
                </c:pt>
                <c:pt idx="1">
                  <c:v>0.41783345615327933</c:v>
                </c:pt>
                <c:pt idx="2">
                  <c:v>0.2262343404568902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64-4978-81BA-966A50D1ED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Sheet1!$B$104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21-491A-AE43-FC79F24443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21-491A-AE43-FC79F244437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Plastics &amp; Polystyrene</a:t>
                    </a:r>
                    <a:r>
                      <a:rPr lang="en-US" baseline="0"/>
                      <a:t> </a:t>
                    </a:r>
                  </a:p>
                  <a:p>
                    <a:fld id="{DD9B7501-E765-4952-9096-652E8D203F09}" type="PERCENTAGE">
                      <a:rPr lang="en-US"/>
                      <a:pPr/>
                      <a:t>[PERCENTAGE]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21-491A-AE43-FC79F24443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Others </a:t>
                    </a:r>
                  </a:p>
                  <a:p>
                    <a:fld id="{C3D642B6-BA6C-4F4F-BAB1-C580012C4A9F}" type="PERCENTAGE">
                      <a:rPr lang="en-US"/>
                      <a:pPr/>
                      <a:t>[PERCENTAGE]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21-491A-AE43-FC79F244437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Sheet1!$A$105:$A$106</c:f>
              <c:strCache>
                <c:ptCount val="2"/>
                <c:pt idx="0">
                  <c:v>Plastic &amp; Polystyrene</c:v>
                </c:pt>
                <c:pt idx="1">
                  <c:v>Others</c:v>
                </c:pt>
              </c:strCache>
            </c:strRef>
          </c:cat>
          <c:val>
            <c:numRef>
              <c:f>Sheet1!$B$105:$B$106</c:f>
              <c:numCache>
                <c:formatCode>0%</c:formatCode>
                <c:ptCount val="2"/>
                <c:pt idx="0">
                  <c:v>0.77155490051584374</c:v>
                </c:pt>
                <c:pt idx="1">
                  <c:v>0.2262343404568902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21-491A-AE43-FC79F244437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3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3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5774" cy="60501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0.46325</cdr:x>
      <cdr:y>0.5947</cdr:y>
    </cdr:from>
    <cdr:to>
      <cdr:x>0.54107</cdr:x>
      <cdr:y>0.67614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96993" y="3598015"/>
          <a:ext cx="721894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Foam 42% </a:t>
          </a:r>
        </a:p>
      </cdr:txBody>
    </cdr:sp>
  </cdr:relSizeAnchor>
  <cdr:relSizeAnchor xmlns:cdr="http://schemas.openxmlformats.org/drawingml/2006/chartDrawing">
    <cdr:from>
      <cdr:x>0.57558</cdr:x>
      <cdr:y>0.24798</cdr:y>
    </cdr:from>
    <cdr:to>
      <cdr:x>0.65341</cdr:x>
      <cdr:y>0.32942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38966" y="1500319"/>
          <a:ext cx="721894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Plastic 31% </a:t>
          </a:r>
        </a:p>
      </cdr:txBody>
    </cdr:sp>
  </cdr:relSizeAnchor>
  <cdr:relSizeAnchor xmlns:cdr="http://schemas.openxmlformats.org/drawingml/2006/chartDrawing">
    <cdr:from>
      <cdr:x>0.29084</cdr:x>
      <cdr:y>0.32563</cdr:y>
    </cdr:from>
    <cdr:to>
      <cdr:x>0.38604</cdr:x>
      <cdr:y>0.40707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97747" y="1970123"/>
          <a:ext cx="883080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Recyclables 10% </a:t>
          </a:r>
        </a:p>
      </cdr:txBody>
    </cdr:sp>
  </cdr:relSizeAnchor>
  <cdr:relSizeAnchor xmlns:cdr="http://schemas.openxmlformats.org/drawingml/2006/chartDrawing">
    <cdr:from>
      <cdr:x>0.37978</cdr:x>
      <cdr:y>0.19021</cdr:y>
    </cdr:from>
    <cdr:to>
      <cdr:x>0.44781</cdr:x>
      <cdr:y>0.27165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22771" y="1150829"/>
          <a:ext cx="630989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Glass 9% </a:t>
          </a:r>
        </a:p>
      </cdr:txBody>
    </cdr:sp>
  </cdr:relSizeAnchor>
  <cdr:relSizeAnchor xmlns:cdr="http://schemas.openxmlformats.org/drawingml/2006/chartDrawing">
    <cdr:from>
      <cdr:x>0.25934</cdr:x>
      <cdr:y>0.44968</cdr:y>
    </cdr:from>
    <cdr:to>
      <cdr:x>0.35454</cdr:x>
      <cdr:y>0.53112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05551" y="2720666"/>
          <a:ext cx="883080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Paper 3% </a:t>
          </a:r>
        </a:p>
      </cdr:txBody>
    </cdr:sp>
  </cdr:relSizeAnchor>
  <cdr:relSizeAnchor xmlns:cdr="http://schemas.openxmlformats.org/drawingml/2006/chartDrawing">
    <cdr:from>
      <cdr:x>0.3489</cdr:x>
      <cdr:y>0.06048</cdr:y>
    </cdr:from>
    <cdr:to>
      <cdr:x>0.4441</cdr:x>
      <cdr:y>0.14192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236304" y="365913"/>
          <a:ext cx="883080" cy="492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Nappies 1% </a:t>
          </a:r>
        </a:p>
      </cdr:txBody>
    </cdr:sp>
  </cdr:relSizeAnchor>
  <cdr:relSizeAnchor xmlns:cdr="http://schemas.openxmlformats.org/drawingml/2006/chartDrawing">
    <cdr:from>
      <cdr:x>0.75973</cdr:x>
      <cdr:y>0.33605</cdr:y>
    </cdr:from>
    <cdr:to>
      <cdr:x>0.96973</cdr:x>
      <cdr:y>0.60417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047068" y="2033144"/>
          <a:ext cx="1947970" cy="1622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Nappies                           1%</a:t>
          </a:r>
        </a:p>
        <a:p xmlns:a="http://schemas.openxmlformats.org/drawingml/2006/main">
          <a:r>
            <a:rPr lang="en-GB" sz="1100"/>
            <a:t>Shoes</a:t>
          </a:r>
          <a:r>
            <a:rPr lang="en-GB" sz="1100" baseline="0"/>
            <a:t>                               1%</a:t>
          </a:r>
        </a:p>
        <a:p xmlns:a="http://schemas.openxmlformats.org/drawingml/2006/main">
          <a:r>
            <a:rPr lang="en-GB" sz="1100" baseline="0"/>
            <a:t>Foil                                   1%</a:t>
          </a:r>
        </a:p>
        <a:p xmlns:a="http://schemas.openxmlformats.org/drawingml/2006/main">
          <a:r>
            <a:rPr lang="en-GB" sz="1100" baseline="0"/>
            <a:t>Fabric                               1%</a:t>
          </a:r>
        </a:p>
        <a:p xmlns:a="http://schemas.openxmlformats.org/drawingml/2006/main">
          <a:r>
            <a:rPr lang="en-GB" sz="1100" baseline="0"/>
            <a:t>Medical Waste          0.07%</a:t>
          </a:r>
        </a:p>
        <a:p xmlns:a="http://schemas.openxmlformats.org/drawingml/2006/main">
          <a:r>
            <a:rPr lang="en-GB" sz="1100" baseline="0"/>
            <a:t>Rubber                       0.15%</a:t>
          </a:r>
        </a:p>
        <a:p xmlns:a="http://schemas.openxmlformats.org/drawingml/2006/main">
          <a:r>
            <a:rPr lang="en-GB" sz="1100" baseline="0"/>
            <a:t>Battery</a:t>
          </a:r>
          <a:r>
            <a:rPr lang="en-GB" sz="1100"/>
            <a:t>                       0.07%</a:t>
          </a:r>
        </a:p>
        <a:p xmlns:a="http://schemas.openxmlformats.org/drawingml/2006/main">
          <a:r>
            <a:rPr lang="en-GB" sz="1100"/>
            <a:t>Fishing</a:t>
          </a:r>
          <a:r>
            <a:rPr lang="en-GB" sz="1100" baseline="0"/>
            <a:t> lines (gear)   0.15%</a:t>
          </a:r>
        </a:p>
        <a:p xmlns:a="http://schemas.openxmlformats.org/drawingml/2006/main">
          <a:r>
            <a:rPr lang="en-GB" sz="1100" baseline="0"/>
            <a:t>Metal 	        0.22%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5774" cy="60501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5774" cy="60501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5774" cy="60501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6"/>
  <sheetViews>
    <sheetView tabSelected="1" zoomScale="85" zoomScaleNormal="85" workbookViewId="0">
      <selection activeCell="E89" sqref="E89"/>
    </sheetView>
  </sheetViews>
  <sheetFormatPr defaultRowHeight="14.4" x14ac:dyDescent="0.3"/>
  <cols>
    <col min="1" max="1" width="42.6640625" bestFit="1" customWidth="1"/>
    <col min="2" max="2" width="12.77734375" customWidth="1"/>
    <col min="3" max="3" width="13.88671875" bestFit="1" customWidth="1"/>
    <col min="4" max="4" width="11.77734375" customWidth="1"/>
    <col min="5" max="5" width="59.5546875" customWidth="1"/>
    <col min="6" max="6" width="18.77734375" bestFit="1" customWidth="1"/>
    <col min="7" max="7" width="9.109375" bestFit="1" customWidth="1"/>
    <col min="8" max="8" width="21.5546875" customWidth="1"/>
    <col min="9" max="9" width="54.88671875" bestFit="1" customWidth="1"/>
    <col min="10" max="10" width="10.6640625" customWidth="1"/>
    <col min="11" max="11" width="22.21875" customWidth="1"/>
    <col min="12" max="12" width="10.77734375" customWidth="1"/>
    <col min="13" max="13" width="19.109375" bestFit="1" customWidth="1"/>
  </cols>
  <sheetData>
    <row r="1" spans="1:2" x14ac:dyDescent="0.3">
      <c r="A1" s="20" t="s">
        <v>103</v>
      </c>
      <c r="B1" s="21"/>
    </row>
    <row r="2" spans="1:2" ht="15.6" x14ac:dyDescent="0.3">
      <c r="A2" s="22" t="s">
        <v>102</v>
      </c>
      <c r="B2" s="21">
        <v>11</v>
      </c>
    </row>
    <row r="3" spans="1:2" ht="15.6" x14ac:dyDescent="0.3">
      <c r="A3" s="22" t="s">
        <v>56</v>
      </c>
      <c r="B3" s="21">
        <v>22</v>
      </c>
    </row>
    <row r="4" spans="1:2" x14ac:dyDescent="0.3">
      <c r="A4" s="21" t="s">
        <v>57</v>
      </c>
      <c r="B4" s="21">
        <v>1357</v>
      </c>
    </row>
    <row r="5" spans="1:2" ht="15.6" x14ac:dyDescent="0.3">
      <c r="A5" s="22" t="s">
        <v>58</v>
      </c>
      <c r="B5" s="21">
        <v>66</v>
      </c>
    </row>
    <row r="6" spans="1:2" ht="15.6" x14ac:dyDescent="0.3">
      <c r="A6" s="22" t="s">
        <v>59</v>
      </c>
      <c r="B6" s="21">
        <v>140</v>
      </c>
    </row>
    <row r="7" spans="1:2" ht="15.6" x14ac:dyDescent="0.3">
      <c r="A7" s="22" t="s">
        <v>104</v>
      </c>
      <c r="B7" s="21">
        <f>B4*22/11</f>
        <v>2714</v>
      </c>
    </row>
    <row r="9" spans="1:2" s="1" customFormat="1" ht="15.6" x14ac:dyDescent="0.3">
      <c r="A9" s="22" t="s">
        <v>39</v>
      </c>
      <c r="B9" s="22">
        <v>22</v>
      </c>
    </row>
    <row r="10" spans="1:2" ht="15.6" x14ac:dyDescent="0.3">
      <c r="A10" s="22" t="s">
        <v>38</v>
      </c>
      <c r="B10" s="20">
        <v>140</v>
      </c>
    </row>
    <row r="11" spans="1:2" ht="15.6" x14ac:dyDescent="0.3">
      <c r="A11" s="1"/>
    </row>
    <row r="12" spans="1:2" ht="15.6" x14ac:dyDescent="0.3">
      <c r="A12" s="22" t="s">
        <v>40</v>
      </c>
      <c r="B12" s="20">
        <v>11</v>
      </c>
    </row>
    <row r="13" spans="1:2" ht="15.6" x14ac:dyDescent="0.3">
      <c r="A13" s="22" t="s">
        <v>52</v>
      </c>
      <c r="B13" s="20">
        <v>66</v>
      </c>
    </row>
    <row r="14" spans="1:2" x14ac:dyDescent="0.3">
      <c r="A14" s="21" t="s">
        <v>41</v>
      </c>
      <c r="B14" s="21">
        <v>2</v>
      </c>
    </row>
    <row r="15" spans="1:2" x14ac:dyDescent="0.3">
      <c r="A15" s="21" t="s">
        <v>42</v>
      </c>
      <c r="B15" s="21">
        <v>6</v>
      </c>
    </row>
    <row r="16" spans="1:2" x14ac:dyDescent="0.3">
      <c r="A16" s="21" t="s">
        <v>43</v>
      </c>
      <c r="B16" s="21">
        <v>11</v>
      </c>
    </row>
    <row r="17" spans="1:4" x14ac:dyDescent="0.3">
      <c r="A17" s="21" t="s">
        <v>44</v>
      </c>
      <c r="B17" s="21">
        <v>5</v>
      </c>
    </row>
    <row r="18" spans="1:4" x14ac:dyDescent="0.3">
      <c r="A18" s="21" t="s">
        <v>45</v>
      </c>
      <c r="B18" s="21">
        <v>6</v>
      </c>
    </row>
    <row r="19" spans="1:4" x14ac:dyDescent="0.3">
      <c r="A19" s="21" t="s">
        <v>46</v>
      </c>
      <c r="B19" s="21">
        <v>5</v>
      </c>
    </row>
    <row r="20" spans="1:4" x14ac:dyDescent="0.3">
      <c r="A20" s="21" t="s">
        <v>47</v>
      </c>
      <c r="B20" s="21">
        <v>9</v>
      </c>
    </row>
    <row r="21" spans="1:4" x14ac:dyDescent="0.3">
      <c r="A21" s="21" t="s">
        <v>48</v>
      </c>
      <c r="B21" s="21">
        <v>6</v>
      </c>
    </row>
    <row r="22" spans="1:4" x14ac:dyDescent="0.3">
      <c r="A22" s="21" t="s">
        <v>49</v>
      </c>
      <c r="B22" s="21">
        <v>2</v>
      </c>
    </row>
    <row r="23" spans="1:4" x14ac:dyDescent="0.3">
      <c r="A23" s="21" t="s">
        <v>50</v>
      </c>
      <c r="B23" s="21">
        <v>13</v>
      </c>
    </row>
    <row r="24" spans="1:4" x14ac:dyDescent="0.3">
      <c r="A24" s="21" t="s">
        <v>51</v>
      </c>
      <c r="B24" s="21">
        <v>1</v>
      </c>
    </row>
    <row r="25" spans="1:4" ht="15" thickBot="1" x14ac:dyDescent="0.35"/>
    <row r="26" spans="1:4" ht="15.6" x14ac:dyDescent="0.3">
      <c r="A26" s="2" t="s">
        <v>54</v>
      </c>
      <c r="B26" s="3" t="s">
        <v>55</v>
      </c>
      <c r="C26" s="4" t="s">
        <v>84</v>
      </c>
      <c r="D26" s="5" t="s">
        <v>85</v>
      </c>
    </row>
    <row r="27" spans="1:4" x14ac:dyDescent="0.3">
      <c r="A27" s="6" t="s">
        <v>31</v>
      </c>
      <c r="B27" s="7">
        <v>65</v>
      </c>
      <c r="C27" s="7" t="s">
        <v>66</v>
      </c>
      <c r="D27" s="18">
        <f>B27/$B$66</f>
        <v>4.7899778924097275E-2</v>
      </c>
    </row>
    <row r="28" spans="1:4" x14ac:dyDescent="0.3">
      <c r="A28" s="6" t="s">
        <v>0</v>
      </c>
      <c r="B28" s="7">
        <v>1</v>
      </c>
      <c r="C28" s="7" t="s">
        <v>60</v>
      </c>
      <c r="D28" s="18">
        <f t="shared" ref="D28:D64" si="0">B28/$B$66</f>
        <v>7.3691967575534268E-4</v>
      </c>
    </row>
    <row r="29" spans="1:4" x14ac:dyDescent="0.3">
      <c r="A29" s="6" t="s">
        <v>1</v>
      </c>
      <c r="B29" s="7">
        <v>158</v>
      </c>
      <c r="C29" s="7" t="s">
        <v>60</v>
      </c>
      <c r="D29" s="18">
        <f t="shared" si="0"/>
        <v>0.11643330876934414</v>
      </c>
    </row>
    <row r="30" spans="1:4" x14ac:dyDescent="0.3">
      <c r="A30" s="6" t="s">
        <v>5</v>
      </c>
      <c r="B30" s="7">
        <v>10</v>
      </c>
      <c r="C30" s="7" t="s">
        <v>60</v>
      </c>
      <c r="D30" s="18">
        <f t="shared" si="0"/>
        <v>7.3691967575534268E-3</v>
      </c>
    </row>
    <row r="31" spans="1:4" x14ac:dyDescent="0.3">
      <c r="A31" s="6" t="s">
        <v>6</v>
      </c>
      <c r="B31" s="7">
        <v>13</v>
      </c>
      <c r="C31" s="7" t="s">
        <v>64</v>
      </c>
      <c r="D31" s="18">
        <f t="shared" si="0"/>
        <v>9.5799557848194553E-3</v>
      </c>
    </row>
    <row r="32" spans="1:4" x14ac:dyDescent="0.3">
      <c r="A32" s="6" t="s">
        <v>2</v>
      </c>
      <c r="B32" s="7">
        <v>11</v>
      </c>
      <c r="C32" s="7" t="s">
        <v>60</v>
      </c>
      <c r="D32" s="18">
        <f t="shared" si="0"/>
        <v>8.1061164333087691E-3</v>
      </c>
    </row>
    <row r="33" spans="1:4" x14ac:dyDescent="0.3">
      <c r="A33" s="6" t="s">
        <v>3</v>
      </c>
      <c r="B33" s="7">
        <v>62</v>
      </c>
      <c r="C33" s="7" t="s">
        <v>60</v>
      </c>
      <c r="D33" s="18">
        <f t="shared" si="0"/>
        <v>4.5689019896831246E-2</v>
      </c>
    </row>
    <row r="34" spans="1:4" x14ac:dyDescent="0.3">
      <c r="A34" s="6" t="s">
        <v>32</v>
      </c>
      <c r="B34" s="7">
        <v>15</v>
      </c>
      <c r="C34" s="7" t="s">
        <v>88</v>
      </c>
      <c r="D34" s="18">
        <f t="shared" si="0"/>
        <v>1.105379513633014E-2</v>
      </c>
    </row>
    <row r="35" spans="1:4" x14ac:dyDescent="0.3">
      <c r="A35" s="6" t="s">
        <v>33</v>
      </c>
      <c r="B35" s="7">
        <v>35</v>
      </c>
      <c r="C35" s="7" t="s">
        <v>60</v>
      </c>
      <c r="D35" s="18">
        <f t="shared" si="0"/>
        <v>2.5792188651436992E-2</v>
      </c>
    </row>
    <row r="36" spans="1:4" x14ac:dyDescent="0.3">
      <c r="A36" s="6" t="s">
        <v>4</v>
      </c>
      <c r="B36" s="7">
        <v>3</v>
      </c>
      <c r="C36" s="7" t="s">
        <v>62</v>
      </c>
      <c r="D36" s="18">
        <f t="shared" si="0"/>
        <v>2.2107590272660281E-3</v>
      </c>
    </row>
    <row r="37" spans="1:4" x14ac:dyDescent="0.3">
      <c r="A37" s="6" t="s">
        <v>34</v>
      </c>
      <c r="B37" s="7">
        <v>6</v>
      </c>
      <c r="C37" s="7" t="s">
        <v>60</v>
      </c>
      <c r="D37" s="18">
        <f t="shared" si="0"/>
        <v>4.4215180545320561E-3</v>
      </c>
    </row>
    <row r="38" spans="1:4" x14ac:dyDescent="0.3">
      <c r="A38" s="6" t="s">
        <v>7</v>
      </c>
      <c r="B38" s="7">
        <v>44</v>
      </c>
      <c r="C38" s="7" t="s">
        <v>66</v>
      </c>
      <c r="D38" s="18">
        <f t="shared" si="0"/>
        <v>3.2424465733235076E-2</v>
      </c>
    </row>
    <row r="39" spans="1:4" x14ac:dyDescent="0.3">
      <c r="A39" s="6" t="s">
        <v>8</v>
      </c>
      <c r="B39" s="7">
        <v>3</v>
      </c>
      <c r="C39" s="7" t="s">
        <v>66</v>
      </c>
      <c r="D39" s="18">
        <f t="shared" si="0"/>
        <v>2.2107590272660281E-3</v>
      </c>
    </row>
    <row r="40" spans="1:4" x14ac:dyDescent="0.3">
      <c r="A40" s="6" t="s">
        <v>9</v>
      </c>
      <c r="B40" s="7"/>
      <c r="C40" s="7" t="s">
        <v>60</v>
      </c>
      <c r="D40" s="18">
        <f t="shared" si="0"/>
        <v>0</v>
      </c>
    </row>
    <row r="41" spans="1:4" x14ac:dyDescent="0.3">
      <c r="A41" s="6" t="s">
        <v>35</v>
      </c>
      <c r="B41" s="7">
        <v>18</v>
      </c>
      <c r="C41" s="7" t="s">
        <v>60</v>
      </c>
      <c r="D41" s="18">
        <f t="shared" si="0"/>
        <v>1.3264554163596167E-2</v>
      </c>
    </row>
    <row r="42" spans="1:4" x14ac:dyDescent="0.3">
      <c r="A42" s="6" t="s">
        <v>14</v>
      </c>
      <c r="B42" s="7">
        <v>36</v>
      </c>
      <c r="C42" s="7" t="s">
        <v>62</v>
      </c>
      <c r="D42" s="18">
        <f t="shared" si="0"/>
        <v>2.6529108327192335E-2</v>
      </c>
    </row>
    <row r="43" spans="1:4" x14ac:dyDescent="0.3">
      <c r="A43" s="6" t="s">
        <v>10</v>
      </c>
      <c r="B43" s="7">
        <v>26</v>
      </c>
      <c r="C43" s="7" t="s">
        <v>64</v>
      </c>
      <c r="D43" s="18">
        <f t="shared" si="0"/>
        <v>1.9159911569638911E-2</v>
      </c>
    </row>
    <row r="44" spans="1:4" x14ac:dyDescent="0.3">
      <c r="A44" s="6" t="s">
        <v>11</v>
      </c>
      <c r="B44" s="7">
        <v>3</v>
      </c>
      <c r="C44" s="7" t="s">
        <v>60</v>
      </c>
      <c r="D44" s="18">
        <f t="shared" si="0"/>
        <v>2.2107590272660281E-3</v>
      </c>
    </row>
    <row r="45" spans="1:4" x14ac:dyDescent="0.3">
      <c r="A45" s="6" t="s">
        <v>12</v>
      </c>
      <c r="B45" s="7">
        <v>17</v>
      </c>
      <c r="C45" s="7" t="s">
        <v>66</v>
      </c>
      <c r="D45" s="18">
        <f t="shared" si="0"/>
        <v>1.2527634487840826E-2</v>
      </c>
    </row>
    <row r="46" spans="1:4" x14ac:dyDescent="0.3">
      <c r="A46" s="6" t="s">
        <v>21</v>
      </c>
      <c r="B46" s="7">
        <v>120</v>
      </c>
      <c r="C46" s="7" t="s">
        <v>63</v>
      </c>
      <c r="D46" s="18">
        <f t="shared" si="0"/>
        <v>8.8430361090641119E-2</v>
      </c>
    </row>
    <row r="47" spans="1:4" x14ac:dyDescent="0.3">
      <c r="A47" s="6" t="s">
        <v>13</v>
      </c>
      <c r="B47" s="7">
        <v>11</v>
      </c>
      <c r="C47" s="7" t="s">
        <v>13</v>
      </c>
      <c r="D47" s="18">
        <f t="shared" si="0"/>
        <v>8.1061164333087691E-3</v>
      </c>
    </row>
    <row r="48" spans="1:4" x14ac:dyDescent="0.3">
      <c r="A48" s="6" t="s">
        <v>15</v>
      </c>
      <c r="B48" s="7">
        <v>2</v>
      </c>
      <c r="C48" s="7" t="s">
        <v>67</v>
      </c>
      <c r="D48" s="18">
        <f t="shared" si="0"/>
        <v>1.4738393515106854E-3</v>
      </c>
    </row>
    <row r="49" spans="1:4" x14ac:dyDescent="0.3">
      <c r="A49" s="6" t="s">
        <v>16</v>
      </c>
      <c r="B49" s="7">
        <v>2</v>
      </c>
      <c r="C49" s="7" t="s">
        <v>60</v>
      </c>
      <c r="D49" s="18">
        <f t="shared" si="0"/>
        <v>1.4738393515106854E-3</v>
      </c>
    </row>
    <row r="50" spans="1:4" x14ac:dyDescent="0.3">
      <c r="A50" s="6" t="s">
        <v>17</v>
      </c>
      <c r="B50" s="7">
        <v>1</v>
      </c>
      <c r="C50" s="7" t="s">
        <v>60</v>
      </c>
      <c r="D50" s="18">
        <f t="shared" si="0"/>
        <v>7.3691967575534268E-4</v>
      </c>
    </row>
    <row r="51" spans="1:4" x14ac:dyDescent="0.3">
      <c r="A51" s="6" t="s">
        <v>18</v>
      </c>
      <c r="B51" s="7">
        <v>11</v>
      </c>
      <c r="C51" s="7" t="s">
        <v>18</v>
      </c>
      <c r="D51" s="18">
        <f t="shared" si="0"/>
        <v>8.1061164333087691E-3</v>
      </c>
    </row>
    <row r="52" spans="1:4" x14ac:dyDescent="0.3">
      <c r="A52" s="6" t="s">
        <v>36</v>
      </c>
      <c r="B52" s="7">
        <v>2</v>
      </c>
      <c r="C52" s="7" t="s">
        <v>61</v>
      </c>
      <c r="D52" s="18">
        <f t="shared" si="0"/>
        <v>1.4738393515106854E-3</v>
      </c>
    </row>
    <row r="53" spans="1:4" x14ac:dyDescent="0.3">
      <c r="A53" s="6" t="s">
        <v>19</v>
      </c>
      <c r="B53" s="7">
        <v>528</v>
      </c>
      <c r="C53" s="7" t="s">
        <v>64</v>
      </c>
      <c r="D53" s="18">
        <f t="shared" si="0"/>
        <v>0.38909358879882094</v>
      </c>
    </row>
    <row r="54" spans="1:4" x14ac:dyDescent="0.3">
      <c r="A54" s="6" t="s">
        <v>20</v>
      </c>
      <c r="B54" s="7">
        <v>108</v>
      </c>
      <c r="C54" s="7" t="s">
        <v>60</v>
      </c>
      <c r="D54" s="18">
        <f t="shared" si="0"/>
        <v>7.9587324981577001E-2</v>
      </c>
    </row>
    <row r="55" spans="1:4" x14ac:dyDescent="0.3">
      <c r="A55" s="6" t="s">
        <v>22</v>
      </c>
      <c r="B55" s="7">
        <v>18</v>
      </c>
      <c r="C55" s="7" t="s">
        <v>68</v>
      </c>
      <c r="D55" s="18">
        <f t="shared" si="0"/>
        <v>1.3264554163596167E-2</v>
      </c>
    </row>
    <row r="56" spans="1:4" x14ac:dyDescent="0.3">
      <c r="A56" s="6" t="s">
        <v>23</v>
      </c>
      <c r="B56" s="7">
        <v>18</v>
      </c>
      <c r="C56" s="7" t="s">
        <v>69</v>
      </c>
      <c r="D56" s="18">
        <f t="shared" si="0"/>
        <v>1.3264554163596167E-2</v>
      </c>
    </row>
    <row r="57" spans="1:4" x14ac:dyDescent="0.3">
      <c r="A57" s="6" t="s">
        <v>24</v>
      </c>
      <c r="B57" s="7">
        <v>1</v>
      </c>
      <c r="C57" s="7" t="s">
        <v>70</v>
      </c>
      <c r="D57" s="18">
        <f t="shared" si="0"/>
        <v>7.3691967575534268E-4</v>
      </c>
    </row>
    <row r="58" spans="1:4" x14ac:dyDescent="0.3">
      <c r="A58" s="6" t="s">
        <v>25</v>
      </c>
      <c r="B58" s="7">
        <v>1</v>
      </c>
      <c r="C58" s="7" t="s">
        <v>65</v>
      </c>
      <c r="D58" s="18">
        <f t="shared" si="0"/>
        <v>7.3691967575534268E-4</v>
      </c>
    </row>
    <row r="59" spans="1:4" x14ac:dyDescent="0.3">
      <c r="A59" s="6" t="s">
        <v>26</v>
      </c>
      <c r="B59" s="7">
        <v>1</v>
      </c>
      <c r="C59" s="7" t="s">
        <v>71</v>
      </c>
      <c r="D59" s="18">
        <f t="shared" si="0"/>
        <v>7.3691967575534268E-4</v>
      </c>
    </row>
    <row r="60" spans="1:4" x14ac:dyDescent="0.3">
      <c r="A60" s="6" t="s">
        <v>27</v>
      </c>
      <c r="B60" s="7">
        <v>1</v>
      </c>
      <c r="C60" s="7" t="s">
        <v>27</v>
      </c>
      <c r="D60" s="18">
        <f t="shared" si="0"/>
        <v>7.3691967575534268E-4</v>
      </c>
    </row>
    <row r="61" spans="1:4" x14ac:dyDescent="0.3">
      <c r="A61" s="6" t="s">
        <v>28</v>
      </c>
      <c r="B61" s="7">
        <v>1</v>
      </c>
      <c r="C61" s="7" t="s">
        <v>61</v>
      </c>
      <c r="D61" s="18">
        <f t="shared" si="0"/>
        <v>7.3691967575534268E-4</v>
      </c>
    </row>
    <row r="62" spans="1:4" x14ac:dyDescent="0.3">
      <c r="A62" s="6" t="s">
        <v>29</v>
      </c>
      <c r="B62" s="7">
        <v>1</v>
      </c>
      <c r="C62" s="7" t="s">
        <v>71</v>
      </c>
      <c r="D62" s="18">
        <f t="shared" si="0"/>
        <v>7.3691967575534268E-4</v>
      </c>
    </row>
    <row r="63" spans="1:4" x14ac:dyDescent="0.3">
      <c r="A63" s="6" t="s">
        <v>30</v>
      </c>
      <c r="B63" s="7">
        <v>2</v>
      </c>
      <c r="C63" s="7" t="s">
        <v>61</v>
      </c>
      <c r="D63" s="18">
        <f t="shared" si="0"/>
        <v>1.4738393515106854E-3</v>
      </c>
    </row>
    <row r="64" spans="1:4" x14ac:dyDescent="0.3">
      <c r="A64" s="6" t="s">
        <v>37</v>
      </c>
      <c r="B64" s="7">
        <v>2</v>
      </c>
      <c r="C64" s="7" t="s">
        <v>65</v>
      </c>
      <c r="D64" s="18">
        <f t="shared" si="0"/>
        <v>1.4738393515106854E-3</v>
      </c>
    </row>
    <row r="65" spans="1:4" x14ac:dyDescent="0.3">
      <c r="A65" s="6"/>
      <c r="B65" s="7"/>
      <c r="C65" s="7"/>
      <c r="D65" s="8"/>
    </row>
    <row r="66" spans="1:4" ht="15" thickBot="1" x14ac:dyDescent="0.35">
      <c r="A66" s="9" t="s">
        <v>53</v>
      </c>
      <c r="B66" s="10">
        <f>SUM(B27:B65)</f>
        <v>1357</v>
      </c>
      <c r="C66" s="11"/>
      <c r="D66" s="12"/>
    </row>
    <row r="68" spans="1:4" ht="15" thickBot="1" x14ac:dyDescent="0.35"/>
    <row r="69" spans="1:4" ht="43.2" x14ac:dyDescent="0.3">
      <c r="A69" s="16" t="s">
        <v>84</v>
      </c>
      <c r="B69" s="33" t="s">
        <v>87</v>
      </c>
      <c r="C69" s="17" t="s">
        <v>85</v>
      </c>
      <c r="D69" s="32" t="s">
        <v>86</v>
      </c>
    </row>
    <row r="70" spans="1:4" x14ac:dyDescent="0.3">
      <c r="A70" s="6" t="s">
        <v>73</v>
      </c>
      <c r="B70" s="7">
        <f>B28+B29+B30+B32+B33+B35+B37+B40+B41+B44+B49+B50+B54</f>
        <v>415</v>
      </c>
      <c r="C70" s="13">
        <f>D28+D29+D30+D32+D33+D35+D37+D40+D41+D44+D49+D50+D54</f>
        <v>0.30582166543846723</v>
      </c>
      <c r="D70" s="8">
        <f t="shared" ref="D70:D84" si="1">C70*$B$7</f>
        <v>830</v>
      </c>
    </row>
    <row r="71" spans="1:4" x14ac:dyDescent="0.3">
      <c r="A71" s="6" t="s">
        <v>74</v>
      </c>
      <c r="B71" s="7">
        <f>+B31+B43+B53</f>
        <v>567</v>
      </c>
      <c r="C71" s="13">
        <f>+D31+D43+D53</f>
        <v>0.41783345615327933</v>
      </c>
      <c r="D71" s="8">
        <f t="shared" si="1"/>
        <v>1134</v>
      </c>
    </row>
    <row r="72" spans="1:4" x14ac:dyDescent="0.3">
      <c r="A72" s="6" t="s">
        <v>75</v>
      </c>
      <c r="B72" s="7">
        <f>B58+B64</f>
        <v>3</v>
      </c>
      <c r="C72" s="13">
        <f>D58+D64</f>
        <v>2.2107590272660281E-3</v>
      </c>
      <c r="D72" s="8">
        <f t="shared" si="1"/>
        <v>6</v>
      </c>
    </row>
    <row r="73" spans="1:4" x14ac:dyDescent="0.3">
      <c r="A73" s="6" t="s">
        <v>76</v>
      </c>
      <c r="B73" s="7">
        <f>+B36+B42</f>
        <v>39</v>
      </c>
      <c r="C73" s="13">
        <f>+D36+D42</f>
        <v>2.8739867354458364E-2</v>
      </c>
      <c r="D73" s="8">
        <f t="shared" si="1"/>
        <v>78</v>
      </c>
    </row>
    <row r="74" spans="1:4" x14ac:dyDescent="0.3">
      <c r="A74" s="6" t="s">
        <v>72</v>
      </c>
      <c r="B74" s="7">
        <f>+B27+B38+B39+B45</f>
        <v>129</v>
      </c>
      <c r="C74" s="13">
        <f>+D38+D39+D45+D27</f>
        <v>9.5062638172439207E-2</v>
      </c>
      <c r="D74" s="8">
        <f t="shared" si="1"/>
        <v>258</v>
      </c>
    </row>
    <row r="75" spans="1:4" x14ac:dyDescent="0.3">
      <c r="A75" s="6" t="s">
        <v>77</v>
      </c>
      <c r="B75" s="7">
        <f>+B46</f>
        <v>120</v>
      </c>
      <c r="C75" s="13">
        <f>+D46</f>
        <v>8.8430361090641119E-2</v>
      </c>
      <c r="D75" s="8">
        <f t="shared" si="1"/>
        <v>240</v>
      </c>
    </row>
    <row r="76" spans="1:4" x14ac:dyDescent="0.3">
      <c r="A76" s="6" t="s">
        <v>18</v>
      </c>
      <c r="B76" s="7">
        <f>+B51</f>
        <v>11</v>
      </c>
      <c r="C76" s="13">
        <f>+D51</f>
        <v>8.1061164333087691E-3</v>
      </c>
      <c r="D76" s="8">
        <f t="shared" si="1"/>
        <v>22</v>
      </c>
    </row>
    <row r="77" spans="1:4" x14ac:dyDescent="0.3">
      <c r="A77" s="6" t="s">
        <v>89</v>
      </c>
      <c r="B77" s="7">
        <f>+B34+B52+B61+B63</f>
        <v>20</v>
      </c>
      <c r="C77" s="13">
        <f>+D52+D63+D61+D34</f>
        <v>1.4738393515106854E-2</v>
      </c>
      <c r="D77" s="8">
        <f t="shared" si="1"/>
        <v>40</v>
      </c>
    </row>
    <row r="78" spans="1:4" x14ac:dyDescent="0.3">
      <c r="A78" s="6" t="s">
        <v>68</v>
      </c>
      <c r="B78" s="7">
        <f>+B55</f>
        <v>18</v>
      </c>
      <c r="C78" s="13">
        <f>+D55</f>
        <v>1.3264554163596167E-2</v>
      </c>
      <c r="D78" s="8">
        <f t="shared" si="1"/>
        <v>36</v>
      </c>
    </row>
    <row r="79" spans="1:4" x14ac:dyDescent="0.3">
      <c r="A79" s="6" t="s">
        <v>78</v>
      </c>
      <c r="B79" s="7">
        <f>+B56</f>
        <v>18</v>
      </c>
      <c r="C79" s="13">
        <f>+D56</f>
        <v>1.3264554163596167E-2</v>
      </c>
      <c r="D79" s="8">
        <f t="shared" si="1"/>
        <v>36</v>
      </c>
    </row>
    <row r="80" spans="1:4" x14ac:dyDescent="0.3">
      <c r="A80" s="6" t="s">
        <v>79</v>
      </c>
      <c r="B80" s="7">
        <f>+B57</f>
        <v>1</v>
      </c>
      <c r="C80" s="13">
        <f>+D57</f>
        <v>7.3691967575534268E-4</v>
      </c>
      <c r="D80" s="8">
        <f t="shared" si="1"/>
        <v>2</v>
      </c>
    </row>
    <row r="81" spans="1:4" x14ac:dyDescent="0.3">
      <c r="A81" s="6" t="s">
        <v>80</v>
      </c>
      <c r="B81" s="7">
        <f>+B62+B59</f>
        <v>2</v>
      </c>
      <c r="C81" s="13">
        <f>+D62+D59</f>
        <v>1.4738393515106854E-3</v>
      </c>
      <c r="D81" s="8">
        <f t="shared" si="1"/>
        <v>4</v>
      </c>
    </row>
    <row r="82" spans="1:4" x14ac:dyDescent="0.3">
      <c r="A82" s="6" t="s">
        <v>81</v>
      </c>
      <c r="B82" s="7">
        <f>+B60</f>
        <v>1</v>
      </c>
      <c r="C82" s="13">
        <f>+D60</f>
        <v>7.3691967575534268E-4</v>
      </c>
      <c r="D82" s="8">
        <f t="shared" si="1"/>
        <v>2</v>
      </c>
    </row>
    <row r="83" spans="1:4" x14ac:dyDescent="0.3">
      <c r="A83" s="6" t="s">
        <v>82</v>
      </c>
      <c r="B83" s="7">
        <f>+B47</f>
        <v>11</v>
      </c>
      <c r="C83" s="13">
        <f>D47</f>
        <v>8.1061164333087691E-3</v>
      </c>
      <c r="D83" s="8">
        <f t="shared" si="1"/>
        <v>22</v>
      </c>
    </row>
    <row r="84" spans="1:4" x14ac:dyDescent="0.3">
      <c r="A84" s="6" t="s">
        <v>83</v>
      </c>
      <c r="B84" s="7">
        <f>+B48</f>
        <v>2</v>
      </c>
      <c r="C84" s="13">
        <f>D48</f>
        <v>1.4738393515106854E-3</v>
      </c>
      <c r="D84" s="8">
        <f t="shared" si="1"/>
        <v>4</v>
      </c>
    </row>
    <row r="85" spans="1:4" x14ac:dyDescent="0.3">
      <c r="A85" s="6"/>
      <c r="B85" s="14"/>
      <c r="C85" s="7"/>
      <c r="D85" s="8"/>
    </row>
    <row r="86" spans="1:4" ht="15" thickBot="1" x14ac:dyDescent="0.35">
      <c r="A86" s="15"/>
      <c r="B86" s="11">
        <f>SUM(B70:B84)</f>
        <v>1357</v>
      </c>
      <c r="C86" s="11">
        <f>SUM(C70:C84)</f>
        <v>0.99999999999999978</v>
      </c>
      <c r="D86" s="12">
        <f>SUM(D70:D84)</f>
        <v>2714</v>
      </c>
    </row>
    <row r="87" spans="1:4" ht="15" thickBot="1" x14ac:dyDescent="0.35"/>
    <row r="88" spans="1:4" x14ac:dyDescent="0.3">
      <c r="A88" s="23" t="s">
        <v>90</v>
      </c>
      <c r="B88" s="24" t="s">
        <v>85</v>
      </c>
    </row>
    <row r="89" spans="1:4" x14ac:dyDescent="0.3">
      <c r="A89" s="6" t="s">
        <v>96</v>
      </c>
      <c r="B89" s="25">
        <v>0.41783345615327933</v>
      </c>
    </row>
    <row r="90" spans="1:4" x14ac:dyDescent="0.3">
      <c r="A90" s="6" t="s">
        <v>92</v>
      </c>
      <c r="B90" s="25">
        <v>0.17170228445099484</v>
      </c>
    </row>
    <row r="91" spans="1:4" x14ac:dyDescent="0.3">
      <c r="A91" s="6" t="s">
        <v>91</v>
      </c>
      <c r="B91" s="26">
        <v>0.11643330876934414</v>
      </c>
    </row>
    <row r="92" spans="1:4" x14ac:dyDescent="0.3">
      <c r="A92" s="6" t="s">
        <v>97</v>
      </c>
      <c r="B92" s="25">
        <v>8.8430361090641119E-2</v>
      </c>
    </row>
    <row r="93" spans="1:4" x14ac:dyDescent="0.3">
      <c r="A93" s="6" t="s">
        <v>98</v>
      </c>
      <c r="B93" s="27">
        <v>6.1901252763448787E-2</v>
      </c>
    </row>
    <row r="94" spans="1:4" x14ac:dyDescent="0.3">
      <c r="A94" s="6" t="s">
        <v>94</v>
      </c>
      <c r="B94" s="26">
        <v>4.7899778924097275E-2</v>
      </c>
    </row>
    <row r="95" spans="1:4" x14ac:dyDescent="0.3">
      <c r="A95" s="6" t="s">
        <v>95</v>
      </c>
      <c r="B95" s="25">
        <v>4.7162859248341932E-2</v>
      </c>
    </row>
    <row r="96" spans="1:4" x14ac:dyDescent="0.3">
      <c r="A96" s="6" t="s">
        <v>62</v>
      </c>
      <c r="B96" s="25">
        <v>2.8739867354458364E-2</v>
      </c>
    </row>
    <row r="97" spans="1:4" ht="15" thickBot="1" x14ac:dyDescent="0.35">
      <c r="A97" s="15" t="s">
        <v>93</v>
      </c>
      <c r="B97" s="28">
        <v>1.7686072218128224E-2</v>
      </c>
    </row>
    <row r="98" spans="1:4" ht="15" thickBot="1" x14ac:dyDescent="0.35"/>
    <row r="99" spans="1:4" x14ac:dyDescent="0.3">
      <c r="A99" s="23" t="s">
        <v>90</v>
      </c>
      <c r="B99" s="24" t="s">
        <v>85</v>
      </c>
    </row>
    <row r="100" spans="1:4" x14ac:dyDescent="0.3">
      <c r="A100" s="6" t="s">
        <v>60</v>
      </c>
      <c r="B100" s="29">
        <f>+B90+B91+B94+B97</f>
        <v>0.35372144436256447</v>
      </c>
    </row>
    <row r="101" spans="1:4" ht="15.6" x14ac:dyDescent="0.3">
      <c r="A101" s="30" t="s">
        <v>99</v>
      </c>
      <c r="B101" s="29">
        <f>B89</f>
        <v>0.41783345615327933</v>
      </c>
    </row>
    <row r="102" spans="1:4" ht="15" thickBot="1" x14ac:dyDescent="0.35">
      <c r="A102" s="15" t="s">
        <v>100</v>
      </c>
      <c r="B102" s="31">
        <f>+B92+B93+B95+B96</f>
        <v>0.2262343404568902</v>
      </c>
    </row>
    <row r="103" spans="1:4" ht="15" thickBot="1" x14ac:dyDescent="0.35"/>
    <row r="104" spans="1:4" x14ac:dyDescent="0.3">
      <c r="A104" s="23" t="s">
        <v>90</v>
      </c>
      <c r="B104" s="24" t="s">
        <v>85</v>
      </c>
    </row>
    <row r="105" spans="1:4" x14ac:dyDescent="0.3">
      <c r="A105" s="6" t="s">
        <v>101</v>
      </c>
      <c r="B105" s="29">
        <f>B100+B101</f>
        <v>0.77155490051584374</v>
      </c>
      <c r="D105" s="19"/>
    </row>
    <row r="106" spans="1:4" ht="15" thickBot="1" x14ac:dyDescent="0.35">
      <c r="A106" s="15" t="s">
        <v>88</v>
      </c>
      <c r="B106" s="31">
        <f>B102</f>
        <v>0.2262343404568902</v>
      </c>
    </row>
  </sheetData>
  <sortState ref="I19:J27">
    <sortCondition descending="1" ref="J19:J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Sheet1</vt:lpstr>
      <vt:lpstr>Chart1</vt:lpstr>
      <vt:lpstr>Chart6</vt:lpstr>
      <vt:lpstr>Chart7</vt:lpstr>
      <vt:lpstr>Chart8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Buckley</dc:creator>
  <cp:lastModifiedBy>Lagi Reupena</cp:lastModifiedBy>
  <cp:lastPrinted>2019-05-13T23:22:54Z</cp:lastPrinted>
  <dcterms:created xsi:type="dcterms:W3CDTF">2019-05-13T20:06:45Z</dcterms:created>
  <dcterms:modified xsi:type="dcterms:W3CDTF">2019-05-21T02:24:13Z</dcterms:modified>
</cp:coreProperties>
</file>